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45" windowWidth="22515" windowHeight="8190"/>
  </bookViews>
  <sheets>
    <sheet name="C.2" sheetId="12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B.1" sheetId="13" r:id="rId10"/>
    <sheet name="B.2" sheetId="14" r:id="rId11"/>
    <sheet name="B.2.1" sheetId="15" r:id="rId12"/>
    <sheet name="B.2.2" sheetId="16" r:id="rId13"/>
    <sheet name="B.2.3" sheetId="17" r:id="rId14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</definedNames>
  <calcPr calcId="145621"/>
</workbook>
</file>

<file path=xl/calcChain.xml><?xml version="1.0" encoding="utf-8"?>
<calcChain xmlns="http://schemas.openxmlformats.org/spreadsheetml/2006/main">
  <c r="K19" i="8" l="1"/>
  <c r="J19" i="8"/>
  <c r="I19" i="8"/>
  <c r="H19" i="8"/>
  <c r="G19" i="8"/>
  <c r="F19" i="8"/>
  <c r="E19" i="8"/>
  <c r="D19" i="8"/>
  <c r="C19" i="8"/>
  <c r="M81" i="17" l="1"/>
  <c r="L81" i="17"/>
  <c r="L77" i="17" s="1"/>
  <c r="K81" i="17"/>
  <c r="J81" i="17"/>
  <c r="I81" i="17"/>
  <c r="H81" i="17"/>
  <c r="H77" i="17" s="1"/>
  <c r="G81" i="17"/>
  <c r="F81" i="17"/>
  <c r="E81" i="17"/>
  <c r="M78" i="17"/>
  <c r="M77" i="17" s="1"/>
  <c r="L78" i="17"/>
  <c r="K78" i="17"/>
  <c r="K77" i="17" s="1"/>
  <c r="J78" i="17"/>
  <c r="I78" i="17"/>
  <c r="I77" i="17" s="1"/>
  <c r="H78" i="17"/>
  <c r="G78" i="17"/>
  <c r="G77" i="17" s="1"/>
  <c r="F78" i="17"/>
  <c r="E78" i="17"/>
  <c r="E77" i="17" s="1"/>
  <c r="J77" i="17"/>
  <c r="F77" i="17"/>
  <c r="M73" i="17"/>
  <c r="L73" i="17"/>
  <c r="K73" i="17"/>
  <c r="J73" i="17"/>
  <c r="I73" i="17"/>
  <c r="H73" i="17"/>
  <c r="G73" i="17"/>
  <c r="F73" i="17"/>
  <c r="E73" i="17"/>
  <c r="M68" i="17"/>
  <c r="L68" i="17"/>
  <c r="L64" i="17" s="1"/>
  <c r="K68" i="17"/>
  <c r="J68" i="17"/>
  <c r="I68" i="17"/>
  <c r="H68" i="17"/>
  <c r="H64" i="17" s="1"/>
  <c r="G68" i="17"/>
  <c r="F68" i="17"/>
  <c r="E68" i="17"/>
  <c r="M65" i="17"/>
  <c r="M64" i="17" s="1"/>
  <c r="L65" i="17"/>
  <c r="K65" i="17"/>
  <c r="K64" i="17" s="1"/>
  <c r="J65" i="17"/>
  <c r="I65" i="17"/>
  <c r="I64" i="17" s="1"/>
  <c r="H65" i="17"/>
  <c r="G65" i="17"/>
  <c r="G64" i="17" s="1"/>
  <c r="F65" i="17"/>
  <c r="E65" i="17"/>
  <c r="E64" i="17" s="1"/>
  <c r="J64" i="17"/>
  <c r="F64" i="17"/>
  <c r="M59" i="17"/>
  <c r="L59" i="17"/>
  <c r="K59" i="17"/>
  <c r="J59" i="17"/>
  <c r="I59" i="17"/>
  <c r="H59" i="17"/>
  <c r="G59" i="17"/>
  <c r="F59" i="17"/>
  <c r="E59" i="17"/>
  <c r="M56" i="17"/>
  <c r="L56" i="17"/>
  <c r="L52" i="17" s="1"/>
  <c r="K56" i="17"/>
  <c r="J56" i="17"/>
  <c r="I56" i="17"/>
  <c r="H56" i="17"/>
  <c r="H52" i="17" s="1"/>
  <c r="G56" i="17"/>
  <c r="F56" i="17"/>
  <c r="E56" i="17"/>
  <c r="M53" i="17"/>
  <c r="M52" i="17" s="1"/>
  <c r="L53" i="17"/>
  <c r="K53" i="17"/>
  <c r="K52" i="17" s="1"/>
  <c r="K51" i="17" s="1"/>
  <c r="J53" i="17"/>
  <c r="I53" i="17"/>
  <c r="I52" i="17" s="1"/>
  <c r="H53" i="17"/>
  <c r="G53" i="17"/>
  <c r="G52" i="17" s="1"/>
  <c r="G51" i="17" s="1"/>
  <c r="F53" i="17"/>
  <c r="E53" i="17"/>
  <c r="E52" i="17" s="1"/>
  <c r="J52" i="17"/>
  <c r="J51" i="17" s="1"/>
  <c r="F52" i="17"/>
  <c r="F51" i="17" s="1"/>
  <c r="M47" i="17"/>
  <c r="L47" i="17"/>
  <c r="K47" i="17"/>
  <c r="J47" i="17"/>
  <c r="I47" i="17"/>
  <c r="H47" i="17"/>
  <c r="G47" i="17"/>
  <c r="F47" i="17"/>
  <c r="E47" i="17"/>
  <c r="M8" i="17"/>
  <c r="M4" i="17" s="1"/>
  <c r="L8" i="17"/>
  <c r="K8" i="17"/>
  <c r="J8" i="17"/>
  <c r="I8" i="17"/>
  <c r="I4" i="17" s="1"/>
  <c r="H8" i="17"/>
  <c r="G8" i="17"/>
  <c r="F8" i="17"/>
  <c r="E8" i="17"/>
  <c r="E4" i="17" s="1"/>
  <c r="M5" i="17"/>
  <c r="L5" i="17"/>
  <c r="L4" i="17" s="1"/>
  <c r="K5" i="17"/>
  <c r="J5" i="17"/>
  <c r="J4" i="17" s="1"/>
  <c r="I5" i="17"/>
  <c r="H5" i="17"/>
  <c r="H4" i="17" s="1"/>
  <c r="G5" i="17"/>
  <c r="F5" i="17"/>
  <c r="F4" i="17" s="1"/>
  <c r="E5" i="17"/>
  <c r="K4" i="17"/>
  <c r="K92" i="17" s="1"/>
  <c r="G4" i="17"/>
  <c r="M81" i="16"/>
  <c r="M77" i="16" s="1"/>
  <c r="L81" i="16"/>
  <c r="K81" i="16"/>
  <c r="J81" i="16"/>
  <c r="I81" i="16"/>
  <c r="I77" i="16" s="1"/>
  <c r="H81" i="16"/>
  <c r="G81" i="16"/>
  <c r="F81" i="16"/>
  <c r="E81" i="16"/>
  <c r="E77" i="16" s="1"/>
  <c r="M78" i="16"/>
  <c r="L78" i="16"/>
  <c r="L77" i="16" s="1"/>
  <c r="K78" i="16"/>
  <c r="J78" i="16"/>
  <c r="J77" i="16" s="1"/>
  <c r="I78" i="16"/>
  <c r="H78" i="16"/>
  <c r="H77" i="16" s="1"/>
  <c r="G78" i="16"/>
  <c r="F78" i="16"/>
  <c r="F77" i="16" s="1"/>
  <c r="E78" i="16"/>
  <c r="K77" i="16"/>
  <c r="G77" i="16"/>
  <c r="M73" i="16"/>
  <c r="L73" i="16"/>
  <c r="K73" i="16"/>
  <c r="J73" i="16"/>
  <c r="I73" i="16"/>
  <c r="H73" i="16"/>
  <c r="G73" i="16"/>
  <c r="F73" i="16"/>
  <c r="E73" i="16"/>
  <c r="M68" i="16"/>
  <c r="M64" i="16" s="1"/>
  <c r="L68" i="16"/>
  <c r="K68" i="16"/>
  <c r="J68" i="16"/>
  <c r="I68" i="16"/>
  <c r="I64" i="16" s="1"/>
  <c r="H68" i="16"/>
  <c r="G68" i="16"/>
  <c r="F68" i="16"/>
  <c r="E68" i="16"/>
  <c r="E64" i="16" s="1"/>
  <c r="M65" i="16"/>
  <c r="L65" i="16"/>
  <c r="K65" i="16"/>
  <c r="J65" i="16"/>
  <c r="J64" i="16" s="1"/>
  <c r="I65" i="16"/>
  <c r="H65" i="16"/>
  <c r="G65" i="16"/>
  <c r="F65" i="16"/>
  <c r="F64" i="16" s="1"/>
  <c r="E65" i="16"/>
  <c r="L64" i="16"/>
  <c r="K64" i="16"/>
  <c r="H64" i="16"/>
  <c r="G64" i="16"/>
  <c r="M59" i="16"/>
  <c r="L59" i="16"/>
  <c r="K59" i="16"/>
  <c r="J59" i="16"/>
  <c r="I59" i="16"/>
  <c r="H59" i="16"/>
  <c r="G59" i="16"/>
  <c r="F59" i="16"/>
  <c r="E59" i="16"/>
  <c r="M56" i="16"/>
  <c r="M52" i="16" s="1"/>
  <c r="L56" i="16"/>
  <c r="K56" i="16"/>
  <c r="J56" i="16"/>
  <c r="I56" i="16"/>
  <c r="I52" i="16" s="1"/>
  <c r="H56" i="16"/>
  <c r="G56" i="16"/>
  <c r="F56" i="16"/>
  <c r="E56" i="16"/>
  <c r="E52" i="16" s="1"/>
  <c r="M53" i="16"/>
  <c r="L53" i="16"/>
  <c r="K53" i="16"/>
  <c r="J53" i="16"/>
  <c r="J52" i="16" s="1"/>
  <c r="I53" i="16"/>
  <c r="H53" i="16"/>
  <c r="G53" i="16"/>
  <c r="F53" i="16"/>
  <c r="F52" i="16" s="1"/>
  <c r="E53" i="16"/>
  <c r="L52" i="16"/>
  <c r="K52" i="16"/>
  <c r="K51" i="16" s="1"/>
  <c r="H52" i="16"/>
  <c r="G52" i="16"/>
  <c r="G51" i="16" s="1"/>
  <c r="L51" i="16"/>
  <c r="H51" i="16"/>
  <c r="M47" i="16"/>
  <c r="M4" i="16" s="1"/>
  <c r="L47" i="16"/>
  <c r="K47" i="16"/>
  <c r="J47" i="16"/>
  <c r="I47" i="16"/>
  <c r="I4" i="16" s="1"/>
  <c r="H47" i="16"/>
  <c r="G47" i="16"/>
  <c r="F47" i="16"/>
  <c r="E47" i="16"/>
  <c r="E4" i="16" s="1"/>
  <c r="M8" i="16"/>
  <c r="L8" i="16"/>
  <c r="K8" i="16"/>
  <c r="J8" i="16"/>
  <c r="J4" i="16" s="1"/>
  <c r="I8" i="16"/>
  <c r="H8" i="16"/>
  <c r="G8" i="16"/>
  <c r="F8" i="16"/>
  <c r="F4" i="16" s="1"/>
  <c r="E8" i="16"/>
  <c r="M5" i="16"/>
  <c r="L5" i="16"/>
  <c r="K5" i="16"/>
  <c r="K4" i="16" s="1"/>
  <c r="J5" i="16"/>
  <c r="I5" i="16"/>
  <c r="H5" i="16"/>
  <c r="G5" i="16"/>
  <c r="G4" i="16" s="1"/>
  <c r="F5" i="16"/>
  <c r="E5" i="16"/>
  <c r="L4" i="16"/>
  <c r="H4" i="16"/>
  <c r="M81" i="15"/>
  <c r="L81" i="15"/>
  <c r="K81" i="15"/>
  <c r="J81" i="15"/>
  <c r="J77" i="15" s="1"/>
  <c r="I81" i="15"/>
  <c r="H81" i="15"/>
  <c r="G81" i="15"/>
  <c r="F81" i="15"/>
  <c r="F77" i="15" s="1"/>
  <c r="E81" i="15"/>
  <c r="M78" i="15"/>
  <c r="L78" i="15"/>
  <c r="K78" i="15"/>
  <c r="K77" i="15" s="1"/>
  <c r="J78" i="15"/>
  <c r="I78" i="15"/>
  <c r="H78" i="15"/>
  <c r="G78" i="15"/>
  <c r="G77" i="15" s="1"/>
  <c r="F78" i="15"/>
  <c r="E78" i="15"/>
  <c r="M77" i="15"/>
  <c r="L77" i="15"/>
  <c r="I77" i="15"/>
  <c r="H77" i="15"/>
  <c r="E77" i="15"/>
  <c r="M73" i="15"/>
  <c r="L73" i="15"/>
  <c r="K73" i="15"/>
  <c r="J73" i="15"/>
  <c r="I73" i="15"/>
  <c r="H73" i="15"/>
  <c r="G73" i="15"/>
  <c r="F73" i="15"/>
  <c r="E73" i="15"/>
  <c r="M68" i="15"/>
  <c r="L68" i="15"/>
  <c r="K68" i="15"/>
  <c r="J68" i="15"/>
  <c r="J64" i="15" s="1"/>
  <c r="I68" i="15"/>
  <c r="H68" i="15"/>
  <c r="G68" i="15"/>
  <c r="F68" i="15"/>
  <c r="F64" i="15" s="1"/>
  <c r="E68" i="15"/>
  <c r="M65" i="15"/>
  <c r="L65" i="15"/>
  <c r="K65" i="15"/>
  <c r="K64" i="15" s="1"/>
  <c r="J65" i="15"/>
  <c r="I65" i="15"/>
  <c r="H65" i="15"/>
  <c r="G65" i="15"/>
  <c r="G64" i="15" s="1"/>
  <c r="F65" i="15"/>
  <c r="E65" i="15"/>
  <c r="M64" i="15"/>
  <c r="L64" i="15"/>
  <c r="I64" i="15"/>
  <c r="H64" i="15"/>
  <c r="E64" i="15"/>
  <c r="M59" i="15"/>
  <c r="L59" i="15"/>
  <c r="K59" i="15"/>
  <c r="J59" i="15"/>
  <c r="I59" i="15"/>
  <c r="H59" i="15"/>
  <c r="G59" i="15"/>
  <c r="F59" i="15"/>
  <c r="E59" i="15"/>
  <c r="M56" i="15"/>
  <c r="L56" i="15"/>
  <c r="K56" i="15"/>
  <c r="J56" i="15"/>
  <c r="J52" i="15" s="1"/>
  <c r="J51" i="15" s="1"/>
  <c r="I56" i="15"/>
  <c r="H56" i="15"/>
  <c r="G56" i="15"/>
  <c r="F56" i="15"/>
  <c r="F52" i="15" s="1"/>
  <c r="F51" i="15" s="1"/>
  <c r="E56" i="15"/>
  <c r="M53" i="15"/>
  <c r="L53" i="15"/>
  <c r="K53" i="15"/>
  <c r="K52" i="15" s="1"/>
  <c r="K51" i="15" s="1"/>
  <c r="J53" i="15"/>
  <c r="I53" i="15"/>
  <c r="H53" i="15"/>
  <c r="G53" i="15"/>
  <c r="G52" i="15" s="1"/>
  <c r="G51" i="15" s="1"/>
  <c r="F53" i="15"/>
  <c r="E53" i="15"/>
  <c r="M52" i="15"/>
  <c r="L52" i="15"/>
  <c r="L51" i="15" s="1"/>
  <c r="I52" i="15"/>
  <c r="H52" i="15"/>
  <c r="H51" i="15" s="1"/>
  <c r="E52" i="15"/>
  <c r="M51" i="15"/>
  <c r="I51" i="15"/>
  <c r="E51" i="15"/>
  <c r="M47" i="15"/>
  <c r="L47" i="15"/>
  <c r="K47" i="15"/>
  <c r="J47" i="15"/>
  <c r="J4" i="15" s="1"/>
  <c r="J92" i="15" s="1"/>
  <c r="I47" i="15"/>
  <c r="H47" i="15"/>
  <c r="G47" i="15"/>
  <c r="F47" i="15"/>
  <c r="F4" i="15" s="1"/>
  <c r="F92" i="15" s="1"/>
  <c r="E47" i="15"/>
  <c r="M8" i="15"/>
  <c r="L8" i="15"/>
  <c r="K8" i="15"/>
  <c r="K4" i="15" s="1"/>
  <c r="K92" i="15" s="1"/>
  <c r="J8" i="15"/>
  <c r="I8" i="15"/>
  <c r="H8" i="15"/>
  <c r="G8" i="15"/>
  <c r="G4" i="15" s="1"/>
  <c r="G92" i="15" s="1"/>
  <c r="F8" i="15"/>
  <c r="E8" i="15"/>
  <c r="M5" i="15"/>
  <c r="L5" i="15"/>
  <c r="L4" i="15" s="1"/>
  <c r="L92" i="15" s="1"/>
  <c r="K5" i="15"/>
  <c r="J5" i="15"/>
  <c r="I5" i="15"/>
  <c r="H5" i="15"/>
  <c r="H4" i="15" s="1"/>
  <c r="H92" i="15" s="1"/>
  <c r="G5" i="15"/>
  <c r="F5" i="15"/>
  <c r="E5" i="15"/>
  <c r="M4" i="15"/>
  <c r="M92" i="15" s="1"/>
  <c r="I4" i="15"/>
  <c r="I92" i="15" s="1"/>
  <c r="E4" i="15"/>
  <c r="E92" i="15" s="1"/>
  <c r="M81" i="14"/>
  <c r="L81" i="14"/>
  <c r="K81" i="14"/>
  <c r="K77" i="14" s="1"/>
  <c r="J81" i="14"/>
  <c r="I81" i="14"/>
  <c r="H81" i="14"/>
  <c r="G81" i="14"/>
  <c r="G77" i="14" s="1"/>
  <c r="F81" i="14"/>
  <c r="E81" i="14"/>
  <c r="M78" i="14"/>
  <c r="L78" i="14"/>
  <c r="L77" i="14" s="1"/>
  <c r="K78" i="14"/>
  <c r="J78" i="14"/>
  <c r="I78" i="14"/>
  <c r="H78" i="14"/>
  <c r="H77" i="14" s="1"/>
  <c r="G78" i="14"/>
  <c r="F78" i="14"/>
  <c r="E78" i="14"/>
  <c r="M77" i="14"/>
  <c r="J77" i="14"/>
  <c r="I77" i="14"/>
  <c r="F77" i="14"/>
  <c r="E77" i="14"/>
  <c r="M73" i="14"/>
  <c r="L73" i="14"/>
  <c r="K73" i="14"/>
  <c r="J73" i="14"/>
  <c r="I73" i="14"/>
  <c r="H73" i="14"/>
  <c r="G73" i="14"/>
  <c r="F73" i="14"/>
  <c r="E73" i="14"/>
  <c r="M68" i="14"/>
  <c r="L68" i="14"/>
  <c r="K68" i="14"/>
  <c r="K64" i="14" s="1"/>
  <c r="J68" i="14"/>
  <c r="I68" i="14"/>
  <c r="H68" i="14"/>
  <c r="G68" i="14"/>
  <c r="G64" i="14" s="1"/>
  <c r="F68" i="14"/>
  <c r="E68" i="14"/>
  <c r="M65" i="14"/>
  <c r="L65" i="14"/>
  <c r="L64" i="14" s="1"/>
  <c r="K65" i="14"/>
  <c r="J65" i="14"/>
  <c r="I65" i="14"/>
  <c r="H65" i="14"/>
  <c r="H64" i="14" s="1"/>
  <c r="G65" i="14"/>
  <c r="F65" i="14"/>
  <c r="E65" i="14"/>
  <c r="M64" i="14"/>
  <c r="J64" i="14"/>
  <c r="I64" i="14"/>
  <c r="F64" i="14"/>
  <c r="E64" i="14"/>
  <c r="M59" i="14"/>
  <c r="L59" i="14"/>
  <c r="K59" i="14"/>
  <c r="J59" i="14"/>
  <c r="I59" i="14"/>
  <c r="H59" i="14"/>
  <c r="G59" i="14"/>
  <c r="F59" i="14"/>
  <c r="E59" i="14"/>
  <c r="M56" i="14"/>
  <c r="L56" i="14"/>
  <c r="K56" i="14"/>
  <c r="K52" i="14" s="1"/>
  <c r="K51" i="14" s="1"/>
  <c r="J56" i="14"/>
  <c r="I56" i="14"/>
  <c r="H56" i="14"/>
  <c r="G56" i="14"/>
  <c r="G52" i="14" s="1"/>
  <c r="G51" i="14" s="1"/>
  <c r="F56" i="14"/>
  <c r="E56" i="14"/>
  <c r="M53" i="14"/>
  <c r="L53" i="14"/>
  <c r="L52" i="14" s="1"/>
  <c r="L51" i="14" s="1"/>
  <c r="K53" i="14"/>
  <c r="J53" i="14"/>
  <c r="I53" i="14"/>
  <c r="H53" i="14"/>
  <c r="H52" i="14" s="1"/>
  <c r="H51" i="14" s="1"/>
  <c r="G53" i="14"/>
  <c r="F53" i="14"/>
  <c r="E53" i="14"/>
  <c r="M52" i="14"/>
  <c r="M51" i="14" s="1"/>
  <c r="J52" i="14"/>
  <c r="I52" i="14"/>
  <c r="I51" i="14" s="1"/>
  <c r="F52" i="14"/>
  <c r="E52" i="14"/>
  <c r="E51" i="14" s="1"/>
  <c r="J51" i="14"/>
  <c r="F51" i="14"/>
  <c r="M47" i="14"/>
  <c r="L47" i="14"/>
  <c r="K47" i="14"/>
  <c r="K4" i="14" s="1"/>
  <c r="J47" i="14"/>
  <c r="I47" i="14"/>
  <c r="H47" i="14"/>
  <c r="G47" i="14"/>
  <c r="G4" i="14" s="1"/>
  <c r="F47" i="14"/>
  <c r="E47" i="14"/>
  <c r="M8" i="14"/>
  <c r="L8" i="14"/>
  <c r="L4" i="14" s="1"/>
  <c r="K8" i="14"/>
  <c r="J8" i="14"/>
  <c r="I8" i="14"/>
  <c r="H8" i="14"/>
  <c r="H4" i="14" s="1"/>
  <c r="G8" i="14"/>
  <c r="F8" i="14"/>
  <c r="E8" i="14"/>
  <c r="M5" i="14"/>
  <c r="M4" i="14" s="1"/>
  <c r="L5" i="14"/>
  <c r="K5" i="14"/>
  <c r="J5" i="14"/>
  <c r="I5" i="14"/>
  <c r="I4" i="14" s="1"/>
  <c r="I92" i="14" s="1"/>
  <c r="H5" i="14"/>
  <c r="G5" i="14"/>
  <c r="F5" i="14"/>
  <c r="E5" i="14"/>
  <c r="E4" i="14" s="1"/>
  <c r="J4" i="14"/>
  <c r="J92" i="14" s="1"/>
  <c r="F4" i="14"/>
  <c r="F92" i="14" s="1"/>
  <c r="M36" i="13"/>
  <c r="L36" i="13"/>
  <c r="K36" i="13"/>
  <c r="J36" i="13"/>
  <c r="I36" i="13"/>
  <c r="H36" i="13"/>
  <c r="G36" i="13"/>
  <c r="F36" i="13"/>
  <c r="E36" i="13"/>
  <c r="M31" i="13"/>
  <c r="L31" i="13"/>
  <c r="K31" i="13"/>
  <c r="J31" i="13"/>
  <c r="I31" i="13"/>
  <c r="H31" i="13"/>
  <c r="G31" i="13"/>
  <c r="F31" i="13"/>
  <c r="E31" i="13"/>
  <c r="M21" i="13"/>
  <c r="L21" i="13"/>
  <c r="K21" i="13"/>
  <c r="J21" i="13"/>
  <c r="I21" i="13"/>
  <c r="H21" i="13"/>
  <c r="G21" i="13"/>
  <c r="F21" i="13"/>
  <c r="E21" i="13"/>
  <c r="M10" i="13"/>
  <c r="L10" i="13"/>
  <c r="K10" i="13"/>
  <c r="K9" i="13" s="1"/>
  <c r="K40" i="13" s="1"/>
  <c r="J10" i="13"/>
  <c r="I10" i="13"/>
  <c r="H10" i="13"/>
  <c r="G10" i="13"/>
  <c r="G9" i="13" s="1"/>
  <c r="G40" i="13" s="1"/>
  <c r="F10" i="13"/>
  <c r="E10" i="13"/>
  <c r="M9" i="13"/>
  <c r="L9" i="13"/>
  <c r="L40" i="13" s="1"/>
  <c r="J9" i="13"/>
  <c r="I9" i="13"/>
  <c r="H9" i="13"/>
  <c r="H40" i="13" s="1"/>
  <c r="F9" i="13"/>
  <c r="E9" i="13"/>
  <c r="M4" i="13"/>
  <c r="M40" i="13" s="1"/>
  <c r="L4" i="13"/>
  <c r="K4" i="13"/>
  <c r="J4" i="13"/>
  <c r="J40" i="13" s="1"/>
  <c r="I4" i="13"/>
  <c r="I40" i="13" s="1"/>
  <c r="H4" i="13"/>
  <c r="G4" i="13"/>
  <c r="F4" i="13"/>
  <c r="F40" i="13" s="1"/>
  <c r="E4" i="13"/>
  <c r="E40" i="13" s="1"/>
  <c r="K15" i="12"/>
  <c r="J15" i="12"/>
  <c r="I15" i="12"/>
  <c r="H15" i="12"/>
  <c r="G15" i="12"/>
  <c r="F15" i="12"/>
  <c r="E15" i="12"/>
  <c r="D15" i="12"/>
  <c r="C15" i="12"/>
  <c r="K4" i="12"/>
  <c r="J4" i="12"/>
  <c r="I4" i="12"/>
  <c r="H4" i="12"/>
  <c r="G4" i="12"/>
  <c r="F4" i="12"/>
  <c r="E4" i="12"/>
  <c r="D4" i="12"/>
  <c r="C4" i="12"/>
  <c r="J26" i="11"/>
  <c r="F26" i="11"/>
  <c r="K16" i="11"/>
  <c r="K26" i="11" s="1"/>
  <c r="J16" i="11"/>
  <c r="I16" i="11"/>
  <c r="H16" i="11"/>
  <c r="G16" i="11"/>
  <c r="G26" i="11" s="1"/>
  <c r="F16" i="11"/>
  <c r="E16" i="11"/>
  <c r="D16" i="11"/>
  <c r="C16" i="11"/>
  <c r="C26" i="11" s="1"/>
  <c r="K8" i="11"/>
  <c r="J8" i="11"/>
  <c r="I8" i="11"/>
  <c r="H8" i="11"/>
  <c r="H26" i="11" s="1"/>
  <c r="G8" i="11"/>
  <c r="F8" i="11"/>
  <c r="E8" i="11"/>
  <c r="D8" i="11"/>
  <c r="D26" i="11" s="1"/>
  <c r="C8" i="11"/>
  <c r="K4" i="11"/>
  <c r="J4" i="11"/>
  <c r="I4" i="11"/>
  <c r="I26" i="11" s="1"/>
  <c r="H4" i="11"/>
  <c r="G4" i="11"/>
  <c r="F4" i="11"/>
  <c r="E4" i="11"/>
  <c r="E26" i="11" s="1"/>
  <c r="D4" i="11"/>
  <c r="C4" i="1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H26" i="9"/>
  <c r="D26" i="9"/>
  <c r="K16" i="9"/>
  <c r="J16" i="9"/>
  <c r="I16" i="9"/>
  <c r="I26" i="9" s="1"/>
  <c r="H16" i="9"/>
  <c r="G16" i="9"/>
  <c r="F16" i="9"/>
  <c r="E16" i="9"/>
  <c r="E26" i="9" s="1"/>
  <c r="D16" i="9"/>
  <c r="C16" i="9"/>
  <c r="K8" i="9"/>
  <c r="J8" i="9"/>
  <c r="I8" i="9"/>
  <c r="H8" i="9"/>
  <c r="G8" i="9"/>
  <c r="F8" i="9"/>
  <c r="E8" i="9"/>
  <c r="D8" i="9"/>
  <c r="C8" i="9"/>
  <c r="K4" i="9"/>
  <c r="K26" i="9" s="1"/>
  <c r="J4" i="9"/>
  <c r="J26" i="9" s="1"/>
  <c r="I4" i="9"/>
  <c r="H4" i="9"/>
  <c r="G4" i="9"/>
  <c r="G26" i="9" s="1"/>
  <c r="F4" i="9"/>
  <c r="F26" i="9" s="1"/>
  <c r="E4" i="9"/>
  <c r="D4" i="9"/>
  <c r="C4" i="9"/>
  <c r="C26" i="9" s="1"/>
  <c r="Z20" i="8"/>
  <c r="Z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I26" i="7"/>
  <c r="E26" i="7"/>
  <c r="K16" i="7"/>
  <c r="J16" i="7"/>
  <c r="J26" i="7" s="1"/>
  <c r="I16" i="7"/>
  <c r="H16" i="7"/>
  <c r="G16" i="7"/>
  <c r="F16" i="7"/>
  <c r="F26" i="7" s="1"/>
  <c r="E16" i="7"/>
  <c r="D16" i="7"/>
  <c r="C16" i="7"/>
  <c r="K8" i="7"/>
  <c r="J8" i="7"/>
  <c r="I8" i="7"/>
  <c r="H8" i="7"/>
  <c r="G8" i="7"/>
  <c r="F8" i="7"/>
  <c r="E8" i="7"/>
  <c r="D8" i="7"/>
  <c r="C8" i="7"/>
  <c r="K4" i="7"/>
  <c r="K26" i="7" s="1"/>
  <c r="J4" i="7"/>
  <c r="I4" i="7"/>
  <c r="H4" i="7"/>
  <c r="H26" i="7" s="1"/>
  <c r="G4" i="7"/>
  <c r="G26" i="7" s="1"/>
  <c r="F4" i="7"/>
  <c r="E4" i="7"/>
  <c r="D4" i="7"/>
  <c r="D26" i="7" s="1"/>
  <c r="C4" i="7"/>
  <c r="C26" i="7" s="1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I26" i="4"/>
  <c r="E26" i="4"/>
  <c r="K16" i="4"/>
  <c r="J16" i="4"/>
  <c r="J26" i="4" s="1"/>
  <c r="I16" i="4"/>
  <c r="H16" i="4"/>
  <c r="G16" i="4"/>
  <c r="F16" i="4"/>
  <c r="F26" i="4" s="1"/>
  <c r="E16" i="4"/>
  <c r="D16" i="4"/>
  <c r="C16" i="4"/>
  <c r="K8" i="4"/>
  <c r="J8" i="4"/>
  <c r="I8" i="4"/>
  <c r="H8" i="4"/>
  <c r="G8" i="4"/>
  <c r="F8" i="4"/>
  <c r="E8" i="4"/>
  <c r="D8" i="4"/>
  <c r="C8" i="4"/>
  <c r="K4" i="4"/>
  <c r="K26" i="4" s="1"/>
  <c r="J4" i="4"/>
  <c r="I4" i="4"/>
  <c r="H4" i="4"/>
  <c r="H26" i="4" s="1"/>
  <c r="G4" i="4"/>
  <c r="G26" i="4" s="1"/>
  <c r="F4" i="4"/>
  <c r="E4" i="4"/>
  <c r="D4" i="4"/>
  <c r="D26" i="4" s="1"/>
  <c r="C4" i="4"/>
  <c r="C26" i="4" s="1"/>
  <c r="E92" i="14" l="1"/>
  <c r="M92" i="14"/>
  <c r="H92" i="14"/>
  <c r="L92" i="14"/>
  <c r="G92" i="14"/>
  <c r="K92" i="14"/>
  <c r="H92" i="16"/>
  <c r="G92" i="16"/>
  <c r="K92" i="16"/>
  <c r="F92" i="16"/>
  <c r="J92" i="16"/>
  <c r="F51" i="16"/>
  <c r="J51" i="16"/>
  <c r="E51" i="16"/>
  <c r="E92" i="16" s="1"/>
  <c r="I51" i="16"/>
  <c r="I92" i="16" s="1"/>
  <c r="M51" i="16"/>
  <c r="M92" i="16" s="1"/>
  <c r="F92" i="17"/>
  <c r="J92" i="17"/>
  <c r="E92" i="17"/>
  <c r="E51" i="17"/>
  <c r="I51" i="17"/>
  <c r="I92" i="17" s="1"/>
  <c r="M51" i="17"/>
  <c r="M92" i="17" s="1"/>
  <c r="H51" i="17"/>
  <c r="L51" i="17"/>
  <c r="L92" i="16"/>
  <c r="G92" i="17"/>
  <c r="H92" i="17"/>
  <c r="L92" i="17"/>
</calcChain>
</file>

<file path=xl/sharedStrings.xml><?xml version="1.0" encoding="utf-8"?>
<sst xmlns="http://schemas.openxmlformats.org/spreadsheetml/2006/main" count="6489" uniqueCount="172">
  <si>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</si>
  <si>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</si>
  <si>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</si>
  <si>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</si>
  <si>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</si>
  <si>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</si>
  <si>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</si>
  <si>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</si>
  <si>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</si>
  <si>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</si>
  <si>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</si>
  <si>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</si>
  <si>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</si>
  <si>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</si>
  <si>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</si>
  <si>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</si>
  <si>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</si>
  <si>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</si>
  <si>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</si>
  <si>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</si>
  <si>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</si>
  <si>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</si>
  <si>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</si>
  <si>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</si>
  <si>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</si>
  <si>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</si>
  <si>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</si>
  <si>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</si>
  <si>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</si>
  <si>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</si>
  <si>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</si>
  <si>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</si>
  <si>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</si>
  <si>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</si>
  <si>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</si>
  <si>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</si>
  <si>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</si>
  <si>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</si>
  <si>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</si>
  <si>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</si>
  <si>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</si>
  <si>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</si>
  <si>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</si>
  <si>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</si>
  <si>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</si>
  <si>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</si>
  <si>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</si>
  <si>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</si>
  <si>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</si>
  <si>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</si>
  <si>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</si>
  <si>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</si>
  <si>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</si>
  <si>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</si>
  <si>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</si>
  <si>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</si>
  <si>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</si>
  <si>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</si>
  <si>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</si>
  <si>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</si>
  <si>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</si>
  <si>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</si>
  <si>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</si>
  <si>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</si>
  <si>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</si>
  <si>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</si>
  <si>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</si>
  <si>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</si>
  <si>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</si>
  <si>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</si>
  <si>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</si>
  <si>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</si>
  <si>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</si>
  <si>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</si>
  <si>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</si>
  <si>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</si>
  <si>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</si>
  <si>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</si>
  <si>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</si>
  <si>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</si>
  <si>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</si>
  <si>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</si>
  <si>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</si>
  <si>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</si>
  <si>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</si>
  <si>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</si>
  <si>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</si>
  <si>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</si>
  <si>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</si>
  <si>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</si>
  <si>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</si>
  <si>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</si>
  <si>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</si>
  <si>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</si>
  <si>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</si>
  <si>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</si>
  <si>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</si>
  <si>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</si>
  <si>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</si>
  <si>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</si>
  <si>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</si>
  <si>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</si>
  <si>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</si>
  <si>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</si>
  <si>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</si>
  <si>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</si>
  <si>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</si>
  <si>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</si>
  <si>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</si>
  <si>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</si>
  <si>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</si>
  <si>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</si>
  <si>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</si>
  <si>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</si>
  <si>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</si>
  <si>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</si>
  <si>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</si>
  <si>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</si>
  <si>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</si>
  <si>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</si>
  <si>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</si>
  <si>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</si>
  <si>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2016/17</t>
  </si>
  <si>
    <t>1. Administration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</si>
  <si>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</si>
  <si>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</si>
  <si>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</si>
  <si>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</si>
  <si>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</si>
  <si>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</si>
  <si>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>2. Agriculture And Rural Development</t>
  </si>
  <si>
    <t>Table B.2: Payments and estimates by economic classification: Agriculture And Rural Development</t>
  </si>
  <si>
    <t>3. Environmental Affairs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</si>
  <si>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</si>
  <si>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</si>
  <si>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</si>
  <si>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</si>
  <si>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</si>
  <si>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</si>
  <si>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>1. Corporate Services</t>
  </si>
  <si>
    <t>2. Financial Management</t>
  </si>
  <si>
    <t>3. Office Of The Mec</t>
  </si>
  <si>
    <t>4. Senior Management</t>
  </si>
  <si>
    <t>1. Agricultural Economics Services</t>
  </si>
  <si>
    <t>2. Farmer Support &amp; Development</t>
  </si>
  <si>
    <t>3. Research &amp; Technolgy Dev Ser</t>
  </si>
  <si>
    <t>4. Rural Developmnt Cordination</t>
  </si>
  <si>
    <t>5. Sustainable Resource Manage</t>
  </si>
  <si>
    <t>6. Veterinary Services</t>
  </si>
  <si>
    <t>1. Environmental Policy,Planning And Coordination</t>
  </si>
  <si>
    <t>2. Environmental Quality Management</t>
  </si>
  <si>
    <t>3. Compliance And Enforcement</t>
  </si>
  <si>
    <t>4. Biodiversity Management</t>
  </si>
  <si>
    <t>Table B.1: Specification of receipts: Agriculture And Rural Development</t>
  </si>
  <si>
    <t>2010/11</t>
  </si>
  <si>
    <t>2011/12</t>
  </si>
  <si>
    <t>2012/13</t>
  </si>
  <si>
    <t>2013/14</t>
  </si>
  <si>
    <t>2014/15</t>
  </si>
  <si>
    <t>2015/16</t>
  </si>
  <si>
    <t>Table 11.2: Summary of departmental receipts collection</t>
  </si>
  <si>
    <t>Table 11.11: Summary of payments and estimates by economic classification: Environmental Affairs</t>
  </si>
  <si>
    <t>Table 11.10: Summary of payments and estimates by sub-programme: Environmental Affairs</t>
  </si>
  <si>
    <t>Table 11.9: Summary of payments and estimates by economic classification: Agriculture And Rural Development</t>
  </si>
  <si>
    <t>Table 11.8: Summary of payments and estimates by sub-programme: Agriculture And Rural Development</t>
  </si>
  <si>
    <t>Table 11.7: Summary of payments and estimates by economic classification: Administration</t>
  </si>
  <si>
    <t>Table 11.6: Summary of payments and estimates by sub-programme: Administration</t>
  </si>
  <si>
    <t>Table 11.5: Summary of payments and estimates by programme: Agriculture And Rural Development</t>
  </si>
  <si>
    <t>Table 11.5: Summary of provincial payments and estimates by economic classification: Agriculture And Rural Development</t>
  </si>
  <si>
    <t>Table B.2A: Payments and estimates by economic classification: Administration</t>
  </si>
  <si>
    <t>Table B.2B: Payments and estimates by economic classification: Agriculture And Rural Development</t>
  </si>
  <si>
    <t>Table B.2C: Payments and estimates by economic classification: Environmental Affairs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</si>
</sst>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160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154</v>
      </c>
      <c r="D3" s="17" t="s">
        <v>155</v>
      </c>
      <c r="E3" s="17" t="s">
        <v>156</v>
      </c>
      <c r="F3" s="173" t="s">
        <v>157</v>
      </c>
      <c r="G3" s="174"/>
      <c r="H3" s="175"/>
      <c r="I3" s="17" t="s">
        <v>158</v>
      </c>
      <c r="J3" s="17" t="s">
        <v>159</v>
      </c>
      <c r="K3" s="17" t="s">
        <v>122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701</v>
      </c>
      <c r="D9" s="33">
        <v>587</v>
      </c>
      <c r="E9" s="33">
        <v>671</v>
      </c>
      <c r="F9" s="32">
        <v>1350</v>
      </c>
      <c r="G9" s="33">
        <v>850</v>
      </c>
      <c r="H9" s="34">
        <v>965</v>
      </c>
      <c r="I9" s="33">
        <v>1421</v>
      </c>
      <c r="J9" s="33">
        <v>1488</v>
      </c>
      <c r="K9" s="33">
        <v>1566.8639999999998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31</v>
      </c>
      <c r="D12" s="33">
        <v>70</v>
      </c>
      <c r="E12" s="33">
        <v>80</v>
      </c>
      <c r="F12" s="32">
        <v>40</v>
      </c>
      <c r="G12" s="33">
        <v>40</v>
      </c>
      <c r="H12" s="34">
        <v>40</v>
      </c>
      <c r="I12" s="33">
        <v>42</v>
      </c>
      <c r="J12" s="33">
        <v>44</v>
      </c>
      <c r="K12" s="33">
        <v>46.331999999999994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536</v>
      </c>
      <c r="D14" s="36">
        <v>401</v>
      </c>
      <c r="E14" s="36">
        <v>1355</v>
      </c>
      <c r="F14" s="35">
        <v>0</v>
      </c>
      <c r="G14" s="36">
        <v>500</v>
      </c>
      <c r="H14" s="37">
        <v>235</v>
      </c>
      <c r="I14" s="36">
        <v>0</v>
      </c>
      <c r="J14" s="36">
        <v>0</v>
      </c>
      <c r="K14" s="36">
        <v>0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1268</v>
      </c>
      <c r="D15" s="61">
        <f t="shared" ref="D15:K15" si="1">SUM(D5:D14)</f>
        <v>1058</v>
      </c>
      <c r="E15" s="61">
        <f t="shared" si="1"/>
        <v>2106</v>
      </c>
      <c r="F15" s="62">
        <f t="shared" si="1"/>
        <v>1390</v>
      </c>
      <c r="G15" s="61">
        <f t="shared" si="1"/>
        <v>1390</v>
      </c>
      <c r="H15" s="63">
        <f t="shared" si="1"/>
        <v>1240</v>
      </c>
      <c r="I15" s="61">
        <f t="shared" si="1"/>
        <v>1463</v>
      </c>
      <c r="J15" s="61">
        <f t="shared" si="1"/>
        <v>1532</v>
      </c>
      <c r="K15" s="61">
        <f t="shared" si="1"/>
        <v>1613.1959999999999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153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154</v>
      </c>
      <c r="F3" s="17" t="s">
        <v>155</v>
      </c>
      <c r="G3" s="17" t="s">
        <v>156</v>
      </c>
      <c r="H3" s="173" t="s">
        <v>157</v>
      </c>
      <c r="I3" s="174"/>
      <c r="J3" s="175"/>
      <c r="K3" s="17" t="s">
        <v>158</v>
      </c>
      <c r="L3" s="17" t="s">
        <v>159</v>
      </c>
      <c r="M3" s="17" t="s">
        <v>122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701</v>
      </c>
      <c r="F9" s="72">
        <f t="shared" ref="F9:M9" si="1">F10+F19</f>
        <v>587</v>
      </c>
      <c r="G9" s="72">
        <f t="shared" si="1"/>
        <v>671</v>
      </c>
      <c r="H9" s="73">
        <f t="shared" si="1"/>
        <v>1350</v>
      </c>
      <c r="I9" s="72">
        <f t="shared" si="1"/>
        <v>850</v>
      </c>
      <c r="J9" s="74">
        <f t="shared" si="1"/>
        <v>965</v>
      </c>
      <c r="K9" s="72">
        <f t="shared" si="1"/>
        <v>1421</v>
      </c>
      <c r="L9" s="72">
        <f t="shared" si="1"/>
        <v>1488</v>
      </c>
      <c r="M9" s="72">
        <f t="shared" si="1"/>
        <v>1566.8639999999998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701</v>
      </c>
      <c r="F10" s="100">
        <f t="shared" ref="F10:M10" si="2">SUM(F11:F13)</f>
        <v>587</v>
      </c>
      <c r="G10" s="100">
        <f t="shared" si="2"/>
        <v>671</v>
      </c>
      <c r="H10" s="101">
        <f t="shared" si="2"/>
        <v>1350</v>
      </c>
      <c r="I10" s="100">
        <f t="shared" si="2"/>
        <v>850</v>
      </c>
      <c r="J10" s="102">
        <f t="shared" si="2"/>
        <v>965</v>
      </c>
      <c r="K10" s="100">
        <f t="shared" si="2"/>
        <v>1421</v>
      </c>
      <c r="L10" s="100">
        <f t="shared" si="2"/>
        <v>1488</v>
      </c>
      <c r="M10" s="100">
        <f t="shared" si="2"/>
        <v>1566.8639999999998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0</v>
      </c>
      <c r="F11" s="79">
        <v>0</v>
      </c>
      <c r="G11" s="79">
        <v>0</v>
      </c>
      <c r="H11" s="80">
        <v>0</v>
      </c>
      <c r="I11" s="79">
        <v>0</v>
      </c>
      <c r="J11" s="81">
        <v>0</v>
      </c>
      <c r="K11" s="79">
        <v>0</v>
      </c>
      <c r="L11" s="79">
        <v>0</v>
      </c>
      <c r="M11" s="79">
        <v>0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701</v>
      </c>
      <c r="F13" s="86">
        <v>587</v>
      </c>
      <c r="G13" s="86">
        <v>671</v>
      </c>
      <c r="H13" s="87">
        <v>1350</v>
      </c>
      <c r="I13" s="86">
        <v>850</v>
      </c>
      <c r="J13" s="88">
        <v>965</v>
      </c>
      <c r="K13" s="86">
        <v>1421</v>
      </c>
      <c r="L13" s="86">
        <v>1488</v>
      </c>
      <c r="M13" s="86">
        <v>1566.8639999999998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516</v>
      </c>
      <c r="F15" s="79">
        <v>396</v>
      </c>
      <c r="G15" s="79">
        <v>529</v>
      </c>
      <c r="H15" s="80">
        <v>1149</v>
      </c>
      <c r="I15" s="79">
        <v>840</v>
      </c>
      <c r="J15" s="81">
        <v>955</v>
      </c>
      <c r="K15" s="79">
        <v>1201</v>
      </c>
      <c r="L15" s="79">
        <v>1258</v>
      </c>
      <c r="M15" s="81">
        <v>1324.674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184</v>
      </c>
      <c r="F16" s="86">
        <v>190</v>
      </c>
      <c r="G16" s="86">
        <v>141</v>
      </c>
      <c r="H16" s="87">
        <v>200</v>
      </c>
      <c r="I16" s="86">
        <v>0</v>
      </c>
      <c r="J16" s="88">
        <v>0</v>
      </c>
      <c r="K16" s="86">
        <v>220</v>
      </c>
      <c r="L16" s="86">
        <v>230</v>
      </c>
      <c r="M16" s="88">
        <v>242.19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1</v>
      </c>
      <c r="F17" s="86">
        <v>1</v>
      </c>
      <c r="G17" s="86">
        <v>1</v>
      </c>
      <c r="H17" s="87">
        <v>1</v>
      </c>
      <c r="I17" s="86">
        <v>10</v>
      </c>
      <c r="J17" s="88">
        <v>10</v>
      </c>
      <c r="K17" s="86">
        <v>0</v>
      </c>
      <c r="L17" s="86">
        <v>0</v>
      </c>
      <c r="M17" s="88">
        <v>0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0</v>
      </c>
      <c r="F19" s="100">
        <v>0</v>
      </c>
      <c r="G19" s="100">
        <v>0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0</v>
      </c>
      <c r="F29" s="72">
        <v>0</v>
      </c>
      <c r="G29" s="72">
        <v>0</v>
      </c>
      <c r="H29" s="73">
        <v>0</v>
      </c>
      <c r="I29" s="72">
        <v>0</v>
      </c>
      <c r="J29" s="74">
        <v>0</v>
      </c>
      <c r="K29" s="72">
        <v>0</v>
      </c>
      <c r="L29" s="72">
        <v>0</v>
      </c>
      <c r="M29" s="72">
        <v>0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31</v>
      </c>
      <c r="F31" s="131">
        <f t="shared" ref="F31:M31" si="4">SUM(F32:F34)</f>
        <v>70</v>
      </c>
      <c r="G31" s="131">
        <f t="shared" si="4"/>
        <v>80</v>
      </c>
      <c r="H31" s="132">
        <f t="shared" si="4"/>
        <v>40</v>
      </c>
      <c r="I31" s="131">
        <f t="shared" si="4"/>
        <v>40</v>
      </c>
      <c r="J31" s="133">
        <f t="shared" si="4"/>
        <v>40</v>
      </c>
      <c r="K31" s="131">
        <f t="shared" si="4"/>
        <v>42</v>
      </c>
      <c r="L31" s="131">
        <f t="shared" si="4"/>
        <v>44</v>
      </c>
      <c r="M31" s="131">
        <f t="shared" si="4"/>
        <v>46.331999999999994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31</v>
      </c>
      <c r="F32" s="79">
        <v>70</v>
      </c>
      <c r="G32" s="79">
        <v>80</v>
      </c>
      <c r="H32" s="80">
        <v>40</v>
      </c>
      <c r="I32" s="79">
        <v>40</v>
      </c>
      <c r="J32" s="81">
        <v>40</v>
      </c>
      <c r="K32" s="79">
        <v>42</v>
      </c>
      <c r="L32" s="79">
        <v>44</v>
      </c>
      <c r="M32" s="79">
        <v>46.331999999999994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0</v>
      </c>
      <c r="F36" s="72">
        <f t="shared" ref="F36:M36" si="5">SUM(F37:F38)</f>
        <v>0</v>
      </c>
      <c r="G36" s="72">
        <f t="shared" si="5"/>
        <v>0</v>
      </c>
      <c r="H36" s="73">
        <f t="shared" si="5"/>
        <v>0</v>
      </c>
      <c r="I36" s="72">
        <f t="shared" si="5"/>
        <v>0</v>
      </c>
      <c r="J36" s="74">
        <f t="shared" si="5"/>
        <v>0</v>
      </c>
      <c r="K36" s="72">
        <f t="shared" si="5"/>
        <v>0</v>
      </c>
      <c r="L36" s="72">
        <f t="shared" si="5"/>
        <v>0</v>
      </c>
      <c r="M36" s="72">
        <f t="shared" si="5"/>
        <v>0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0</v>
      </c>
      <c r="F38" s="93">
        <v>0</v>
      </c>
      <c r="G38" s="93">
        <v>0</v>
      </c>
      <c r="H38" s="94">
        <v>0</v>
      </c>
      <c r="I38" s="93">
        <v>0</v>
      </c>
      <c r="J38" s="95">
        <v>0</v>
      </c>
      <c r="K38" s="93">
        <v>0</v>
      </c>
      <c r="L38" s="93">
        <v>0</v>
      </c>
      <c r="M38" s="93">
        <v>0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536</v>
      </c>
      <c r="F39" s="72">
        <v>401</v>
      </c>
      <c r="G39" s="72">
        <v>1355</v>
      </c>
      <c r="H39" s="73">
        <v>0</v>
      </c>
      <c r="I39" s="72">
        <v>500</v>
      </c>
      <c r="J39" s="74">
        <v>235</v>
      </c>
      <c r="K39" s="72">
        <v>0</v>
      </c>
      <c r="L39" s="72">
        <v>0</v>
      </c>
      <c r="M39" s="72">
        <v>0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1268</v>
      </c>
      <c r="F40" s="46">
        <f t="shared" ref="F40:M40" si="6">F4+F9+F21+F29+F31+F36+F39</f>
        <v>1058</v>
      </c>
      <c r="G40" s="46">
        <f t="shared" si="6"/>
        <v>2106</v>
      </c>
      <c r="H40" s="47">
        <f t="shared" si="6"/>
        <v>1390</v>
      </c>
      <c r="I40" s="46">
        <f t="shared" si="6"/>
        <v>1390</v>
      </c>
      <c r="J40" s="48">
        <f t="shared" si="6"/>
        <v>1240</v>
      </c>
      <c r="K40" s="46">
        <f t="shared" si="6"/>
        <v>1463</v>
      </c>
      <c r="L40" s="46">
        <f t="shared" si="6"/>
        <v>1532</v>
      </c>
      <c r="M40" s="46">
        <f t="shared" si="6"/>
        <v>1613.1959999999999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131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154</v>
      </c>
      <c r="F3" s="17" t="s">
        <v>155</v>
      </c>
      <c r="G3" s="17" t="s">
        <v>156</v>
      </c>
      <c r="H3" s="173" t="s">
        <v>157</v>
      </c>
      <c r="I3" s="174"/>
      <c r="J3" s="175"/>
      <c r="K3" s="17" t="s">
        <v>158</v>
      </c>
      <c r="L3" s="17" t="s">
        <v>159</v>
      </c>
      <c r="M3" s="17" t="s">
        <v>122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379273</v>
      </c>
      <c r="F4" s="72">
        <f t="shared" ref="F4:M4" si="0">F5+F8+F47</f>
        <v>443875</v>
      </c>
      <c r="G4" s="72">
        <f t="shared" si="0"/>
        <v>460342.98353999993</v>
      </c>
      <c r="H4" s="73">
        <f t="shared" si="0"/>
        <v>509813</v>
      </c>
      <c r="I4" s="72">
        <f t="shared" si="0"/>
        <v>505924</v>
      </c>
      <c r="J4" s="74">
        <f t="shared" si="0"/>
        <v>508365</v>
      </c>
      <c r="K4" s="72">
        <f t="shared" si="0"/>
        <v>536870</v>
      </c>
      <c r="L4" s="72">
        <f t="shared" si="0"/>
        <v>574247</v>
      </c>
      <c r="M4" s="72">
        <f t="shared" si="0"/>
        <v>627302.61999999988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229400</v>
      </c>
      <c r="F5" s="100">
        <f t="shared" ref="F5:M5" si="1">SUM(F6:F7)</f>
        <v>254125</v>
      </c>
      <c r="G5" s="100">
        <f t="shared" si="1"/>
        <v>267441.28353999997</v>
      </c>
      <c r="H5" s="101">
        <f t="shared" si="1"/>
        <v>303223</v>
      </c>
      <c r="I5" s="100">
        <f t="shared" si="1"/>
        <v>303632</v>
      </c>
      <c r="J5" s="102">
        <f t="shared" si="1"/>
        <v>303085</v>
      </c>
      <c r="K5" s="100">
        <f t="shared" si="1"/>
        <v>326875</v>
      </c>
      <c r="L5" s="100">
        <f t="shared" si="1"/>
        <v>354462</v>
      </c>
      <c r="M5" s="100">
        <f t="shared" si="1"/>
        <v>374136.48599999992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198344</v>
      </c>
      <c r="F6" s="79">
        <v>219167</v>
      </c>
      <c r="G6" s="79">
        <v>231919.07060000001</v>
      </c>
      <c r="H6" s="80">
        <v>260305</v>
      </c>
      <c r="I6" s="79">
        <v>260714</v>
      </c>
      <c r="J6" s="81">
        <v>258654</v>
      </c>
      <c r="K6" s="79">
        <v>286820</v>
      </c>
      <c r="L6" s="79">
        <v>309634</v>
      </c>
      <c r="M6" s="79">
        <v>325812.60199999996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31056</v>
      </c>
      <c r="F7" s="93">
        <v>34958</v>
      </c>
      <c r="G7" s="93">
        <v>35522.212939999998</v>
      </c>
      <c r="H7" s="94">
        <v>42918</v>
      </c>
      <c r="I7" s="93">
        <v>42918</v>
      </c>
      <c r="J7" s="95">
        <v>44431</v>
      </c>
      <c r="K7" s="93">
        <v>40055</v>
      </c>
      <c r="L7" s="93">
        <v>44828</v>
      </c>
      <c r="M7" s="93">
        <v>48323.883999999991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149866</v>
      </c>
      <c r="F8" s="100">
        <f t="shared" ref="F8:M8" si="2">SUM(F9:F46)</f>
        <v>189641</v>
      </c>
      <c r="G8" s="100">
        <f t="shared" si="2"/>
        <v>192887.69999999998</v>
      </c>
      <c r="H8" s="101">
        <f t="shared" si="2"/>
        <v>206590</v>
      </c>
      <c r="I8" s="100">
        <f t="shared" si="2"/>
        <v>202292</v>
      </c>
      <c r="J8" s="102">
        <f t="shared" si="2"/>
        <v>205280</v>
      </c>
      <c r="K8" s="100">
        <f t="shared" si="2"/>
        <v>209995</v>
      </c>
      <c r="L8" s="100">
        <f t="shared" si="2"/>
        <v>219785</v>
      </c>
      <c r="M8" s="100">
        <f t="shared" si="2"/>
        <v>253166.13399999996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8</v>
      </c>
      <c r="F9" s="79">
        <v>752</v>
      </c>
      <c r="G9" s="79">
        <v>284</v>
      </c>
      <c r="H9" s="80">
        <v>436</v>
      </c>
      <c r="I9" s="79">
        <v>464</v>
      </c>
      <c r="J9" s="81">
        <v>920</v>
      </c>
      <c r="K9" s="79">
        <v>440</v>
      </c>
      <c r="L9" s="79">
        <v>426</v>
      </c>
      <c r="M9" s="79">
        <v>448.57799999999997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10160</v>
      </c>
      <c r="F10" s="86">
        <v>7846</v>
      </c>
      <c r="G10" s="86">
        <v>7306</v>
      </c>
      <c r="H10" s="87">
        <v>7468</v>
      </c>
      <c r="I10" s="86">
        <v>5963</v>
      </c>
      <c r="J10" s="88">
        <v>2255</v>
      </c>
      <c r="K10" s="86">
        <v>2299</v>
      </c>
      <c r="L10" s="86">
        <v>2921</v>
      </c>
      <c r="M10" s="86">
        <v>2575.8130000000001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275</v>
      </c>
      <c r="F11" s="86">
        <v>151</v>
      </c>
      <c r="G11" s="86">
        <v>551</v>
      </c>
      <c r="H11" s="87">
        <v>1387</v>
      </c>
      <c r="I11" s="86">
        <v>989</v>
      </c>
      <c r="J11" s="88">
        <v>1138</v>
      </c>
      <c r="K11" s="86">
        <v>1392</v>
      </c>
      <c r="L11" s="86">
        <v>1415</v>
      </c>
      <c r="M11" s="86">
        <v>1489.9949999999999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3360</v>
      </c>
      <c r="F12" s="86">
        <v>3120</v>
      </c>
      <c r="G12" s="86">
        <v>2895</v>
      </c>
      <c r="H12" s="87">
        <v>3948</v>
      </c>
      <c r="I12" s="86">
        <v>3948</v>
      </c>
      <c r="J12" s="88">
        <v>3833</v>
      </c>
      <c r="K12" s="86">
        <v>3804</v>
      </c>
      <c r="L12" s="86">
        <v>4090</v>
      </c>
      <c r="M12" s="86">
        <v>4306.7700000000004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394</v>
      </c>
      <c r="F13" s="86">
        <v>351</v>
      </c>
      <c r="G13" s="86">
        <v>820</v>
      </c>
      <c r="H13" s="87">
        <v>1161</v>
      </c>
      <c r="I13" s="86">
        <v>1161</v>
      </c>
      <c r="J13" s="88">
        <v>1141</v>
      </c>
      <c r="K13" s="86">
        <v>900</v>
      </c>
      <c r="L13" s="86">
        <v>1057</v>
      </c>
      <c r="M13" s="86">
        <v>1113.021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1144</v>
      </c>
      <c r="F14" s="86">
        <v>1920</v>
      </c>
      <c r="G14" s="86">
        <v>2034</v>
      </c>
      <c r="H14" s="87">
        <v>2422</v>
      </c>
      <c r="I14" s="86">
        <v>3124</v>
      </c>
      <c r="J14" s="88">
        <v>3019</v>
      </c>
      <c r="K14" s="86">
        <v>7150</v>
      </c>
      <c r="L14" s="86">
        <v>6801</v>
      </c>
      <c r="M14" s="86">
        <v>7161.4529999999986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5102</v>
      </c>
      <c r="F15" s="86">
        <v>6136</v>
      </c>
      <c r="G15" s="86">
        <v>5894</v>
      </c>
      <c r="H15" s="87">
        <v>6792</v>
      </c>
      <c r="I15" s="86">
        <v>7138</v>
      </c>
      <c r="J15" s="88">
        <v>7906</v>
      </c>
      <c r="K15" s="86">
        <v>7222</v>
      </c>
      <c r="L15" s="86">
        <v>7884.8</v>
      </c>
      <c r="M15" s="86">
        <v>7317.6943999999994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5513</v>
      </c>
      <c r="F16" s="86">
        <v>8616</v>
      </c>
      <c r="G16" s="86">
        <v>7661</v>
      </c>
      <c r="H16" s="87">
        <v>5469</v>
      </c>
      <c r="I16" s="86">
        <v>5469</v>
      </c>
      <c r="J16" s="88">
        <v>5177</v>
      </c>
      <c r="K16" s="86">
        <v>7470</v>
      </c>
      <c r="L16" s="86">
        <v>7614</v>
      </c>
      <c r="M16" s="86">
        <v>8017.5419999999995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4785</v>
      </c>
      <c r="F17" s="86">
        <v>2302</v>
      </c>
      <c r="G17" s="86">
        <v>1390</v>
      </c>
      <c r="H17" s="87">
        <v>5277</v>
      </c>
      <c r="I17" s="86">
        <v>5469</v>
      </c>
      <c r="J17" s="88">
        <v>8366</v>
      </c>
      <c r="K17" s="86">
        <v>4315</v>
      </c>
      <c r="L17" s="86">
        <v>3791</v>
      </c>
      <c r="M17" s="86">
        <v>3491.9229999999998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37652</v>
      </c>
      <c r="F18" s="86">
        <v>45358</v>
      </c>
      <c r="G18" s="86">
        <v>15074</v>
      </c>
      <c r="H18" s="87">
        <v>4107</v>
      </c>
      <c r="I18" s="86">
        <v>6592</v>
      </c>
      <c r="J18" s="88">
        <v>5152</v>
      </c>
      <c r="K18" s="86">
        <v>7193</v>
      </c>
      <c r="L18" s="86">
        <v>8612</v>
      </c>
      <c r="M18" s="86">
        <v>9068.4359999999997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651</v>
      </c>
      <c r="H19" s="87">
        <v>1806</v>
      </c>
      <c r="I19" s="86">
        <v>1806</v>
      </c>
      <c r="J19" s="88">
        <v>889</v>
      </c>
      <c r="K19" s="86">
        <v>306</v>
      </c>
      <c r="L19" s="86">
        <v>370</v>
      </c>
      <c r="M19" s="86">
        <v>389.60999999999996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5672</v>
      </c>
      <c r="F21" s="86">
        <v>2923</v>
      </c>
      <c r="G21" s="86">
        <v>1020</v>
      </c>
      <c r="H21" s="87">
        <v>1690</v>
      </c>
      <c r="I21" s="86">
        <v>790</v>
      </c>
      <c r="J21" s="88">
        <v>768</v>
      </c>
      <c r="K21" s="86">
        <v>2048</v>
      </c>
      <c r="L21" s="86">
        <v>1884</v>
      </c>
      <c r="M21" s="86">
        <v>1983.8519999999999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6534</v>
      </c>
      <c r="F22" s="86">
        <v>14420</v>
      </c>
      <c r="G22" s="86">
        <v>9754</v>
      </c>
      <c r="H22" s="87">
        <v>11308</v>
      </c>
      <c r="I22" s="86">
        <v>9345</v>
      </c>
      <c r="J22" s="88">
        <v>8132</v>
      </c>
      <c r="K22" s="86">
        <v>6764</v>
      </c>
      <c r="L22" s="86">
        <v>6667</v>
      </c>
      <c r="M22" s="86">
        <v>9632.3509999999987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774</v>
      </c>
      <c r="G23" s="86">
        <v>143</v>
      </c>
      <c r="H23" s="87">
        <v>500</v>
      </c>
      <c r="I23" s="86">
        <v>527</v>
      </c>
      <c r="J23" s="88">
        <v>2632</v>
      </c>
      <c r="K23" s="86">
        <v>259</v>
      </c>
      <c r="L23" s="86">
        <v>351</v>
      </c>
      <c r="M23" s="86">
        <v>369.60300000000001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102</v>
      </c>
      <c r="F24" s="86">
        <v>20</v>
      </c>
      <c r="G24" s="86">
        <v>106</v>
      </c>
      <c r="H24" s="87">
        <v>70</v>
      </c>
      <c r="I24" s="86">
        <v>120</v>
      </c>
      <c r="J24" s="88">
        <v>192</v>
      </c>
      <c r="K24" s="86">
        <v>180</v>
      </c>
      <c r="L24" s="86">
        <v>31</v>
      </c>
      <c r="M24" s="86">
        <v>32.642999999999994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1452</v>
      </c>
      <c r="F25" s="86">
        <v>365</v>
      </c>
      <c r="G25" s="86">
        <v>2715</v>
      </c>
      <c r="H25" s="87">
        <v>3203</v>
      </c>
      <c r="I25" s="86">
        <v>3103</v>
      </c>
      <c r="J25" s="88">
        <v>2914</v>
      </c>
      <c r="K25" s="86">
        <v>2763</v>
      </c>
      <c r="L25" s="86">
        <v>2963</v>
      </c>
      <c r="M25" s="86">
        <v>3120.0389999999998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21</v>
      </c>
      <c r="M26" s="86">
        <v>22.113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293</v>
      </c>
      <c r="F27" s="86">
        <v>1031</v>
      </c>
      <c r="G27" s="86">
        <v>2455.9</v>
      </c>
      <c r="H27" s="87">
        <v>1060</v>
      </c>
      <c r="I27" s="86">
        <v>1008</v>
      </c>
      <c r="J27" s="88">
        <v>1567</v>
      </c>
      <c r="K27" s="86">
        <v>1464</v>
      </c>
      <c r="L27" s="86">
        <v>1264</v>
      </c>
      <c r="M27" s="86">
        <v>1330.992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13325</v>
      </c>
      <c r="F28" s="86">
        <v>10645</v>
      </c>
      <c r="G28" s="86">
        <v>50596.6</v>
      </c>
      <c r="H28" s="87">
        <v>60940</v>
      </c>
      <c r="I28" s="86">
        <v>55780</v>
      </c>
      <c r="J28" s="88">
        <v>51603</v>
      </c>
      <c r="K28" s="86">
        <v>58968</v>
      </c>
      <c r="L28" s="86">
        <v>65720</v>
      </c>
      <c r="M28" s="86">
        <v>90808.16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434</v>
      </c>
      <c r="F29" s="86">
        <v>629</v>
      </c>
      <c r="G29" s="86">
        <v>79</v>
      </c>
      <c r="H29" s="87">
        <v>242</v>
      </c>
      <c r="I29" s="86">
        <v>259</v>
      </c>
      <c r="J29" s="88">
        <v>1024</v>
      </c>
      <c r="K29" s="86">
        <v>13</v>
      </c>
      <c r="L29" s="86">
        <v>262</v>
      </c>
      <c r="M29" s="86">
        <v>275.88599999999997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2178</v>
      </c>
      <c r="F30" s="86">
        <v>3912</v>
      </c>
      <c r="G30" s="86">
        <v>3808</v>
      </c>
      <c r="H30" s="87">
        <v>2720</v>
      </c>
      <c r="I30" s="86">
        <v>2826</v>
      </c>
      <c r="J30" s="88">
        <v>3858</v>
      </c>
      <c r="K30" s="86">
        <v>2786</v>
      </c>
      <c r="L30" s="86">
        <v>3046</v>
      </c>
      <c r="M30" s="86">
        <v>3207.4380000000001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17</v>
      </c>
      <c r="G31" s="86">
        <v>0</v>
      </c>
      <c r="H31" s="87">
        <v>0</v>
      </c>
      <c r="I31" s="86">
        <v>0</v>
      </c>
      <c r="J31" s="88">
        <v>20</v>
      </c>
      <c r="K31" s="86">
        <v>0</v>
      </c>
      <c r="L31" s="86">
        <v>36</v>
      </c>
      <c r="M31" s="86">
        <v>37.908000000000001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596</v>
      </c>
      <c r="F32" s="86">
        <v>1315</v>
      </c>
      <c r="G32" s="86">
        <v>1628</v>
      </c>
      <c r="H32" s="87">
        <v>2334</v>
      </c>
      <c r="I32" s="86">
        <v>2486</v>
      </c>
      <c r="J32" s="88">
        <v>3796</v>
      </c>
      <c r="K32" s="86">
        <v>2498</v>
      </c>
      <c r="L32" s="86">
        <v>2647</v>
      </c>
      <c r="M32" s="86">
        <v>2787.2909999999997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1622</v>
      </c>
      <c r="F33" s="86">
        <v>314</v>
      </c>
      <c r="G33" s="86">
        <v>253</v>
      </c>
      <c r="H33" s="87">
        <v>702</v>
      </c>
      <c r="I33" s="86">
        <v>682</v>
      </c>
      <c r="J33" s="88">
        <v>681</v>
      </c>
      <c r="K33" s="86">
        <v>325</v>
      </c>
      <c r="L33" s="86">
        <v>385</v>
      </c>
      <c r="M33" s="86">
        <v>405.40499999999997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1051</v>
      </c>
      <c r="F34" s="86">
        <v>2212</v>
      </c>
      <c r="G34" s="86">
        <v>2383</v>
      </c>
      <c r="H34" s="87">
        <v>2198</v>
      </c>
      <c r="I34" s="86">
        <v>2798</v>
      </c>
      <c r="J34" s="88">
        <v>2107</v>
      </c>
      <c r="K34" s="86">
        <v>3327</v>
      </c>
      <c r="L34" s="86">
        <v>4206</v>
      </c>
      <c r="M34" s="86">
        <v>4428.9179999999997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10</v>
      </c>
      <c r="J36" s="88">
        <v>10</v>
      </c>
      <c r="K36" s="86">
        <v>5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276</v>
      </c>
      <c r="F37" s="86">
        <v>379</v>
      </c>
      <c r="G37" s="86">
        <v>2074</v>
      </c>
      <c r="H37" s="87">
        <v>474</v>
      </c>
      <c r="I37" s="86">
        <v>549</v>
      </c>
      <c r="J37" s="88">
        <v>5640</v>
      </c>
      <c r="K37" s="86">
        <v>7822</v>
      </c>
      <c r="L37" s="86">
        <v>5385</v>
      </c>
      <c r="M37" s="86">
        <v>5270.4049999999988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1825</v>
      </c>
      <c r="F38" s="86">
        <v>4955</v>
      </c>
      <c r="G38" s="86">
        <v>2084</v>
      </c>
      <c r="H38" s="87">
        <v>3617</v>
      </c>
      <c r="I38" s="86">
        <v>4165</v>
      </c>
      <c r="J38" s="88">
        <v>4240</v>
      </c>
      <c r="K38" s="86">
        <v>3287</v>
      </c>
      <c r="L38" s="86">
        <v>3178</v>
      </c>
      <c r="M38" s="86">
        <v>3346.4340000000002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10464</v>
      </c>
      <c r="F39" s="86">
        <v>12188</v>
      </c>
      <c r="G39" s="86">
        <v>12604</v>
      </c>
      <c r="H39" s="87">
        <v>9493</v>
      </c>
      <c r="I39" s="86">
        <v>9651</v>
      </c>
      <c r="J39" s="88">
        <v>11533</v>
      </c>
      <c r="K39" s="86">
        <v>9608</v>
      </c>
      <c r="L39" s="86">
        <v>11379</v>
      </c>
      <c r="M39" s="86">
        <v>11482.087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14336</v>
      </c>
      <c r="F40" s="86">
        <v>20813</v>
      </c>
      <c r="G40" s="86">
        <v>21010</v>
      </c>
      <c r="H40" s="87">
        <v>22853</v>
      </c>
      <c r="I40" s="86">
        <v>21233</v>
      </c>
      <c r="J40" s="88">
        <v>18573</v>
      </c>
      <c r="K40" s="86">
        <v>17579</v>
      </c>
      <c r="L40" s="86">
        <v>19163</v>
      </c>
      <c r="M40" s="86">
        <v>21178.638999999999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4</v>
      </c>
      <c r="F41" s="86">
        <v>0</v>
      </c>
      <c r="G41" s="86">
        <v>174</v>
      </c>
      <c r="H41" s="87">
        <v>0</v>
      </c>
      <c r="I41" s="86">
        <v>-150</v>
      </c>
      <c r="J41" s="88">
        <v>0</v>
      </c>
      <c r="K41" s="86">
        <v>0</v>
      </c>
      <c r="L41" s="86">
        <v>1516</v>
      </c>
      <c r="M41" s="86">
        <v>1596.348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8685</v>
      </c>
      <c r="F42" s="86">
        <v>16387</v>
      </c>
      <c r="G42" s="86">
        <v>21569.3</v>
      </c>
      <c r="H42" s="87">
        <v>21925</v>
      </c>
      <c r="I42" s="86">
        <v>22657</v>
      </c>
      <c r="J42" s="88">
        <v>24753</v>
      </c>
      <c r="K42" s="86">
        <v>25094</v>
      </c>
      <c r="L42" s="86">
        <v>21651.200000000001</v>
      </c>
      <c r="M42" s="86">
        <v>21802.713599999995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1127</v>
      </c>
      <c r="F43" s="86">
        <v>3008</v>
      </c>
      <c r="G43" s="86">
        <v>3068</v>
      </c>
      <c r="H43" s="87">
        <v>7543</v>
      </c>
      <c r="I43" s="86">
        <v>7894</v>
      </c>
      <c r="J43" s="88">
        <v>6540</v>
      </c>
      <c r="K43" s="86">
        <v>6692</v>
      </c>
      <c r="L43" s="86">
        <v>5839</v>
      </c>
      <c r="M43" s="86">
        <v>7044.9959999999992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9325</v>
      </c>
      <c r="F44" s="86">
        <v>12146</v>
      </c>
      <c r="G44" s="86">
        <v>3912</v>
      </c>
      <c r="H44" s="87">
        <v>8341</v>
      </c>
      <c r="I44" s="86">
        <v>5842</v>
      </c>
      <c r="J44" s="88">
        <v>5803</v>
      </c>
      <c r="K44" s="86">
        <v>6386</v>
      </c>
      <c r="L44" s="86">
        <v>7050</v>
      </c>
      <c r="M44" s="86">
        <v>7423.6500000000005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2172</v>
      </c>
      <c r="F45" s="86">
        <v>4636</v>
      </c>
      <c r="G45" s="86">
        <v>6861.6</v>
      </c>
      <c r="H45" s="87">
        <v>5104</v>
      </c>
      <c r="I45" s="86">
        <v>8594</v>
      </c>
      <c r="J45" s="88">
        <v>9063</v>
      </c>
      <c r="K45" s="86">
        <v>9636</v>
      </c>
      <c r="L45" s="86">
        <v>10159</v>
      </c>
      <c r="M45" s="86">
        <v>10197.426999999998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29.3</v>
      </c>
      <c r="H46" s="94">
        <v>0</v>
      </c>
      <c r="I46" s="93">
        <v>0</v>
      </c>
      <c r="J46" s="95">
        <v>35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7</v>
      </c>
      <c r="F47" s="100">
        <f t="shared" ref="F47:M47" si="3">SUM(F48:F49)</f>
        <v>109</v>
      </c>
      <c r="G47" s="100">
        <f t="shared" si="3"/>
        <v>14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7</v>
      </c>
      <c r="F48" s="79">
        <v>109</v>
      </c>
      <c r="G48" s="79">
        <v>14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15948</v>
      </c>
      <c r="F51" s="72">
        <f t="shared" ref="F51:M51" si="4">F52+F59+F62+F63+F64+F72+F73</f>
        <v>15140</v>
      </c>
      <c r="G51" s="72">
        <f t="shared" si="4"/>
        <v>30806</v>
      </c>
      <c r="H51" s="73">
        <f t="shared" si="4"/>
        <v>36435</v>
      </c>
      <c r="I51" s="72">
        <f t="shared" si="4"/>
        <v>39610</v>
      </c>
      <c r="J51" s="74">
        <f t="shared" si="4"/>
        <v>39500</v>
      </c>
      <c r="K51" s="72">
        <f t="shared" si="4"/>
        <v>38476</v>
      </c>
      <c r="L51" s="72">
        <f t="shared" si="4"/>
        <v>38473</v>
      </c>
      <c r="M51" s="72">
        <f t="shared" si="4"/>
        <v>40511.571000000004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5050</v>
      </c>
      <c r="F52" s="79">
        <f t="shared" ref="F52:M52" si="5">F53+F56</f>
        <v>2144</v>
      </c>
      <c r="G52" s="79">
        <f t="shared" si="5"/>
        <v>6185</v>
      </c>
      <c r="H52" s="80">
        <f t="shared" si="5"/>
        <v>5400</v>
      </c>
      <c r="I52" s="79">
        <f t="shared" si="5"/>
        <v>6825</v>
      </c>
      <c r="J52" s="81">
        <f t="shared" si="5"/>
        <v>6825</v>
      </c>
      <c r="K52" s="79">
        <f t="shared" si="5"/>
        <v>8694</v>
      </c>
      <c r="L52" s="79">
        <f t="shared" si="5"/>
        <v>8694</v>
      </c>
      <c r="M52" s="79">
        <f t="shared" si="5"/>
        <v>9154.7819999999992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5050</v>
      </c>
      <c r="F56" s="100">
        <f t="shared" ref="F56:M56" si="7">SUM(F57:F58)</f>
        <v>2144</v>
      </c>
      <c r="G56" s="100">
        <f t="shared" si="7"/>
        <v>6185</v>
      </c>
      <c r="H56" s="101">
        <f t="shared" si="7"/>
        <v>5400</v>
      </c>
      <c r="I56" s="100">
        <f t="shared" si="7"/>
        <v>6825</v>
      </c>
      <c r="J56" s="102">
        <f t="shared" si="7"/>
        <v>6825</v>
      </c>
      <c r="K56" s="100">
        <f t="shared" si="7"/>
        <v>8694</v>
      </c>
      <c r="L56" s="100">
        <f t="shared" si="7"/>
        <v>8694</v>
      </c>
      <c r="M56" s="100">
        <f t="shared" si="7"/>
        <v>9154.7819999999992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5050</v>
      </c>
      <c r="F57" s="79">
        <v>2144</v>
      </c>
      <c r="G57" s="79">
        <v>6185</v>
      </c>
      <c r="H57" s="80">
        <v>5400</v>
      </c>
      <c r="I57" s="79">
        <v>6825</v>
      </c>
      <c r="J57" s="81">
        <v>6825</v>
      </c>
      <c r="K57" s="79">
        <v>8694</v>
      </c>
      <c r="L57" s="79">
        <v>8694</v>
      </c>
      <c r="M57" s="79">
        <v>9154.7819999999992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3068</v>
      </c>
      <c r="F59" s="100">
        <f t="shared" ref="F59:M59" si="8">SUM(F60:F61)</f>
        <v>5822</v>
      </c>
      <c r="G59" s="100">
        <f t="shared" si="8"/>
        <v>4343</v>
      </c>
      <c r="H59" s="101">
        <f t="shared" si="8"/>
        <v>6756</v>
      </c>
      <c r="I59" s="100">
        <f t="shared" si="8"/>
        <v>7605</v>
      </c>
      <c r="J59" s="102">
        <f t="shared" si="8"/>
        <v>7305</v>
      </c>
      <c r="K59" s="100">
        <f t="shared" si="8"/>
        <v>3886</v>
      </c>
      <c r="L59" s="100">
        <f t="shared" si="8"/>
        <v>6372</v>
      </c>
      <c r="M59" s="100">
        <f t="shared" si="8"/>
        <v>6709.2179999999989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3068</v>
      </c>
      <c r="F61" s="93">
        <v>5822</v>
      </c>
      <c r="G61" s="93">
        <v>4343</v>
      </c>
      <c r="H61" s="94">
        <v>6756</v>
      </c>
      <c r="I61" s="93">
        <v>7605</v>
      </c>
      <c r="J61" s="95">
        <v>7305</v>
      </c>
      <c r="K61" s="93">
        <v>3886</v>
      </c>
      <c r="L61" s="93">
        <v>6372</v>
      </c>
      <c r="M61" s="93">
        <v>6709.2179999999989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2668</v>
      </c>
      <c r="F62" s="86">
        <v>3270</v>
      </c>
      <c r="G62" s="86">
        <v>3797</v>
      </c>
      <c r="H62" s="87">
        <v>2423</v>
      </c>
      <c r="I62" s="86">
        <v>2423</v>
      </c>
      <c r="J62" s="88">
        <v>2506</v>
      </c>
      <c r="K62" s="86">
        <v>2402</v>
      </c>
      <c r="L62" s="86">
        <v>3188</v>
      </c>
      <c r="M62" s="86">
        <v>3356.9639999999999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4737</v>
      </c>
      <c r="F64" s="93">
        <f t="shared" ref="F64:M64" si="9">F65+F68</f>
        <v>3800</v>
      </c>
      <c r="G64" s="93">
        <f t="shared" si="9"/>
        <v>16422</v>
      </c>
      <c r="H64" s="94">
        <f t="shared" si="9"/>
        <v>21656</v>
      </c>
      <c r="I64" s="93">
        <f t="shared" si="9"/>
        <v>22432</v>
      </c>
      <c r="J64" s="95">
        <f t="shared" si="9"/>
        <v>22432</v>
      </c>
      <c r="K64" s="93">
        <f t="shared" si="9"/>
        <v>23283</v>
      </c>
      <c r="L64" s="93">
        <f t="shared" si="9"/>
        <v>19623</v>
      </c>
      <c r="M64" s="93">
        <f t="shared" si="9"/>
        <v>20663.019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4737</v>
      </c>
      <c r="F65" s="100">
        <f t="shared" ref="F65:M65" si="10">SUM(F66:F67)</f>
        <v>3800</v>
      </c>
      <c r="G65" s="100">
        <f t="shared" si="10"/>
        <v>16422</v>
      </c>
      <c r="H65" s="101">
        <f t="shared" si="10"/>
        <v>21656</v>
      </c>
      <c r="I65" s="100">
        <f t="shared" si="10"/>
        <v>22432</v>
      </c>
      <c r="J65" s="102">
        <f t="shared" si="10"/>
        <v>22432</v>
      </c>
      <c r="K65" s="100">
        <f t="shared" si="10"/>
        <v>23283</v>
      </c>
      <c r="L65" s="100">
        <f t="shared" si="10"/>
        <v>19623</v>
      </c>
      <c r="M65" s="100">
        <f t="shared" si="10"/>
        <v>20663.019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4737</v>
      </c>
      <c r="F67" s="93">
        <v>3800</v>
      </c>
      <c r="G67" s="93">
        <v>16422</v>
      </c>
      <c r="H67" s="94">
        <v>21656</v>
      </c>
      <c r="I67" s="93">
        <v>22432</v>
      </c>
      <c r="J67" s="95">
        <v>22432</v>
      </c>
      <c r="K67" s="93">
        <v>23283</v>
      </c>
      <c r="L67" s="93">
        <v>19623</v>
      </c>
      <c r="M67" s="95">
        <v>20663.019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425</v>
      </c>
      <c r="F73" s="86">
        <f t="shared" ref="F73:M73" si="12">SUM(F74:F75)</f>
        <v>104</v>
      </c>
      <c r="G73" s="86">
        <f t="shared" si="12"/>
        <v>59</v>
      </c>
      <c r="H73" s="87">
        <f t="shared" si="12"/>
        <v>200</v>
      </c>
      <c r="I73" s="86">
        <f t="shared" si="12"/>
        <v>325</v>
      </c>
      <c r="J73" s="88">
        <f t="shared" si="12"/>
        <v>432</v>
      </c>
      <c r="K73" s="86">
        <f t="shared" si="12"/>
        <v>211</v>
      </c>
      <c r="L73" s="86">
        <f t="shared" si="12"/>
        <v>596</v>
      </c>
      <c r="M73" s="86">
        <f t="shared" si="12"/>
        <v>627.58799999999997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425</v>
      </c>
      <c r="F74" s="79">
        <v>104</v>
      </c>
      <c r="G74" s="79">
        <v>59</v>
      </c>
      <c r="H74" s="80">
        <v>200</v>
      </c>
      <c r="I74" s="79">
        <v>325</v>
      </c>
      <c r="J74" s="81">
        <v>432</v>
      </c>
      <c r="K74" s="79">
        <v>211</v>
      </c>
      <c r="L74" s="79">
        <v>596</v>
      </c>
      <c r="M74" s="79">
        <v>627.58799999999997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17574</v>
      </c>
      <c r="F77" s="72">
        <f t="shared" ref="F77:M77" si="13">F78+F81+F84+F85+F86+F87+F88</f>
        <v>18344</v>
      </c>
      <c r="G77" s="72">
        <f t="shared" si="13"/>
        <v>23984</v>
      </c>
      <c r="H77" s="73">
        <f t="shared" si="13"/>
        <v>7323</v>
      </c>
      <c r="I77" s="72">
        <f t="shared" si="13"/>
        <v>8643</v>
      </c>
      <c r="J77" s="74">
        <f t="shared" si="13"/>
        <v>7709</v>
      </c>
      <c r="K77" s="72">
        <f t="shared" si="13"/>
        <v>27479</v>
      </c>
      <c r="L77" s="72">
        <f t="shared" si="13"/>
        <v>23249</v>
      </c>
      <c r="M77" s="72">
        <f t="shared" si="13"/>
        <v>21869.197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2910</v>
      </c>
      <c r="F78" s="100">
        <f t="shared" ref="F78:M78" si="14">SUM(F79:F80)</f>
        <v>7792</v>
      </c>
      <c r="G78" s="100">
        <f t="shared" si="14"/>
        <v>8600</v>
      </c>
      <c r="H78" s="101">
        <f t="shared" si="14"/>
        <v>4656</v>
      </c>
      <c r="I78" s="100">
        <f t="shared" si="14"/>
        <v>5906</v>
      </c>
      <c r="J78" s="102">
        <f t="shared" si="14"/>
        <v>4743</v>
      </c>
      <c r="K78" s="100">
        <f t="shared" si="14"/>
        <v>16300</v>
      </c>
      <c r="L78" s="100">
        <f t="shared" si="14"/>
        <v>15776</v>
      </c>
      <c r="M78" s="100">
        <f t="shared" si="14"/>
        <v>14000.128000000001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2910</v>
      </c>
      <c r="F79" s="79">
        <v>7792</v>
      </c>
      <c r="G79" s="79">
        <v>8600</v>
      </c>
      <c r="H79" s="80">
        <v>4656</v>
      </c>
      <c r="I79" s="79">
        <v>5906</v>
      </c>
      <c r="J79" s="81">
        <v>4743</v>
      </c>
      <c r="K79" s="79">
        <v>16250</v>
      </c>
      <c r="L79" s="79">
        <v>15776</v>
      </c>
      <c r="M79" s="79">
        <v>14000.128000000001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50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14664</v>
      </c>
      <c r="F81" s="86">
        <f t="shared" ref="F81:M81" si="15">SUM(F82:F83)</f>
        <v>9906</v>
      </c>
      <c r="G81" s="86">
        <f t="shared" si="15"/>
        <v>14791</v>
      </c>
      <c r="H81" s="87">
        <f t="shared" si="15"/>
        <v>2667</v>
      </c>
      <c r="I81" s="86">
        <f t="shared" si="15"/>
        <v>2737</v>
      </c>
      <c r="J81" s="88">
        <f t="shared" si="15"/>
        <v>2966</v>
      </c>
      <c r="K81" s="86">
        <f t="shared" si="15"/>
        <v>11179</v>
      </c>
      <c r="L81" s="86">
        <f t="shared" si="15"/>
        <v>7473</v>
      </c>
      <c r="M81" s="86">
        <f t="shared" si="15"/>
        <v>7869.0689999999995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7775</v>
      </c>
      <c r="F82" s="79">
        <v>0</v>
      </c>
      <c r="G82" s="79">
        <v>2643</v>
      </c>
      <c r="H82" s="80">
        <v>0</v>
      </c>
      <c r="I82" s="79">
        <v>0</v>
      </c>
      <c r="J82" s="81">
        <v>0</v>
      </c>
      <c r="K82" s="79">
        <v>685</v>
      </c>
      <c r="L82" s="79">
        <v>1151</v>
      </c>
      <c r="M82" s="79">
        <v>1212.0029999999999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6889</v>
      </c>
      <c r="F83" s="93">
        <v>9906</v>
      </c>
      <c r="G83" s="93">
        <v>12148</v>
      </c>
      <c r="H83" s="94">
        <v>2667</v>
      </c>
      <c r="I83" s="93">
        <v>2737</v>
      </c>
      <c r="J83" s="95">
        <v>2966</v>
      </c>
      <c r="K83" s="93">
        <v>10494</v>
      </c>
      <c r="L83" s="93">
        <v>6322</v>
      </c>
      <c r="M83" s="93">
        <v>6657.0659999999998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646</v>
      </c>
      <c r="G88" s="86">
        <v>593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12</v>
      </c>
      <c r="F90" s="72">
        <v>765</v>
      </c>
      <c r="G90" s="72">
        <v>755</v>
      </c>
      <c r="H90" s="73">
        <v>0</v>
      </c>
      <c r="I90" s="72">
        <v>0</v>
      </c>
      <c r="J90" s="74">
        <v>5446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412807</v>
      </c>
      <c r="F92" s="46">
        <f t="shared" ref="F92:M92" si="16">F4+F51+F77+F90</f>
        <v>478124</v>
      </c>
      <c r="G92" s="46">
        <f t="shared" si="16"/>
        <v>515887.98353999993</v>
      </c>
      <c r="H92" s="47">
        <f t="shared" si="16"/>
        <v>553571</v>
      </c>
      <c r="I92" s="46">
        <f t="shared" si="16"/>
        <v>554177</v>
      </c>
      <c r="J92" s="48">
        <f t="shared" si="16"/>
        <v>561020</v>
      </c>
      <c r="K92" s="46">
        <f t="shared" si="16"/>
        <v>602825</v>
      </c>
      <c r="L92" s="46">
        <f t="shared" si="16"/>
        <v>635969</v>
      </c>
      <c r="M92" s="46">
        <f t="shared" si="16"/>
        <v>689683.38799999992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169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154</v>
      </c>
      <c r="F3" s="17" t="s">
        <v>155</v>
      </c>
      <c r="G3" s="17" t="s">
        <v>156</v>
      </c>
      <c r="H3" s="173" t="s">
        <v>157</v>
      </c>
      <c r="I3" s="174"/>
      <c r="J3" s="175"/>
      <c r="K3" s="17" t="s">
        <v>158</v>
      </c>
      <c r="L3" s="17" t="s">
        <v>159</v>
      </c>
      <c r="M3" s="17" t="s">
        <v>122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134224</v>
      </c>
      <c r="F4" s="72">
        <f t="shared" ref="F4:M4" si="0">F5+F8+F47</f>
        <v>151138</v>
      </c>
      <c r="G4" s="72">
        <f t="shared" si="0"/>
        <v>135907.01317000002</v>
      </c>
      <c r="H4" s="73">
        <f t="shared" si="0"/>
        <v>151124</v>
      </c>
      <c r="I4" s="72">
        <f t="shared" si="0"/>
        <v>150345</v>
      </c>
      <c r="J4" s="74">
        <f t="shared" si="0"/>
        <v>150233</v>
      </c>
      <c r="K4" s="72">
        <f t="shared" si="0"/>
        <v>152370</v>
      </c>
      <c r="L4" s="72">
        <f t="shared" si="0"/>
        <v>159099</v>
      </c>
      <c r="M4" s="72">
        <f t="shared" si="0"/>
        <v>165938.77599999998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71953</v>
      </c>
      <c r="F5" s="100">
        <f t="shared" ref="F5:M5" si="1">SUM(F6:F7)</f>
        <v>74392</v>
      </c>
      <c r="G5" s="100">
        <f t="shared" si="1"/>
        <v>81509.113170000011</v>
      </c>
      <c r="H5" s="101">
        <f t="shared" si="1"/>
        <v>90444</v>
      </c>
      <c r="I5" s="100">
        <f t="shared" si="1"/>
        <v>90566</v>
      </c>
      <c r="J5" s="102">
        <f t="shared" si="1"/>
        <v>90566</v>
      </c>
      <c r="K5" s="100">
        <f t="shared" si="1"/>
        <v>96197</v>
      </c>
      <c r="L5" s="100">
        <f t="shared" si="1"/>
        <v>102237</v>
      </c>
      <c r="M5" s="100">
        <f t="shared" si="1"/>
        <v>108062.56099999999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62343</v>
      </c>
      <c r="F6" s="79">
        <v>64051</v>
      </c>
      <c r="G6" s="79">
        <v>70808.594000000012</v>
      </c>
      <c r="H6" s="80">
        <v>80513</v>
      </c>
      <c r="I6" s="79">
        <v>80635</v>
      </c>
      <c r="J6" s="81">
        <v>80479</v>
      </c>
      <c r="K6" s="79">
        <v>82300</v>
      </c>
      <c r="L6" s="79">
        <v>87574</v>
      </c>
      <c r="M6" s="79">
        <v>92499.421999999991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9610</v>
      </c>
      <c r="F7" s="93">
        <v>10341</v>
      </c>
      <c r="G7" s="93">
        <v>10700.51917</v>
      </c>
      <c r="H7" s="94">
        <v>9931</v>
      </c>
      <c r="I7" s="93">
        <v>9931</v>
      </c>
      <c r="J7" s="95">
        <v>10087</v>
      </c>
      <c r="K7" s="93">
        <v>13897</v>
      </c>
      <c r="L7" s="93">
        <v>14663</v>
      </c>
      <c r="M7" s="93">
        <v>15563.138999999999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62264</v>
      </c>
      <c r="F8" s="100">
        <f t="shared" ref="F8:M8" si="2">SUM(F9:F46)</f>
        <v>76637</v>
      </c>
      <c r="G8" s="100">
        <f t="shared" si="2"/>
        <v>54383.9</v>
      </c>
      <c r="H8" s="101">
        <f t="shared" si="2"/>
        <v>60680</v>
      </c>
      <c r="I8" s="100">
        <f t="shared" si="2"/>
        <v>59779</v>
      </c>
      <c r="J8" s="102">
        <f t="shared" si="2"/>
        <v>59667</v>
      </c>
      <c r="K8" s="100">
        <f t="shared" si="2"/>
        <v>56173</v>
      </c>
      <c r="L8" s="100">
        <f t="shared" si="2"/>
        <v>56862</v>
      </c>
      <c r="M8" s="100">
        <f t="shared" si="2"/>
        <v>57876.214999999989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8</v>
      </c>
      <c r="F9" s="79">
        <v>477</v>
      </c>
      <c r="G9" s="79">
        <v>247</v>
      </c>
      <c r="H9" s="80">
        <v>361</v>
      </c>
      <c r="I9" s="79">
        <v>325</v>
      </c>
      <c r="J9" s="81">
        <v>450</v>
      </c>
      <c r="K9" s="79">
        <v>245</v>
      </c>
      <c r="L9" s="79">
        <v>259</v>
      </c>
      <c r="M9" s="79">
        <v>272.72699999999998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7441</v>
      </c>
      <c r="F10" s="86">
        <v>4767</v>
      </c>
      <c r="G10" s="86">
        <v>5803</v>
      </c>
      <c r="H10" s="87">
        <v>746</v>
      </c>
      <c r="I10" s="86">
        <v>946</v>
      </c>
      <c r="J10" s="88">
        <v>1282</v>
      </c>
      <c r="K10" s="86">
        <v>1688</v>
      </c>
      <c r="L10" s="86">
        <v>2119</v>
      </c>
      <c r="M10" s="86">
        <v>1731.307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215</v>
      </c>
      <c r="F11" s="86">
        <v>87</v>
      </c>
      <c r="G11" s="86">
        <v>71</v>
      </c>
      <c r="H11" s="87">
        <v>5</v>
      </c>
      <c r="I11" s="86">
        <v>5</v>
      </c>
      <c r="J11" s="88">
        <v>17</v>
      </c>
      <c r="K11" s="86">
        <v>0</v>
      </c>
      <c r="L11" s="86">
        <v>16</v>
      </c>
      <c r="M11" s="86">
        <v>16.847999999999999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3363</v>
      </c>
      <c r="F12" s="86">
        <v>3120</v>
      </c>
      <c r="G12" s="86">
        <v>2895</v>
      </c>
      <c r="H12" s="87">
        <v>3948</v>
      </c>
      <c r="I12" s="86">
        <v>3948</v>
      </c>
      <c r="J12" s="88">
        <v>3833</v>
      </c>
      <c r="K12" s="86">
        <v>3744</v>
      </c>
      <c r="L12" s="86">
        <v>4030</v>
      </c>
      <c r="M12" s="86">
        <v>4243.59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314</v>
      </c>
      <c r="F13" s="86">
        <v>242</v>
      </c>
      <c r="G13" s="86">
        <v>820</v>
      </c>
      <c r="H13" s="87">
        <v>1150</v>
      </c>
      <c r="I13" s="86">
        <v>1150</v>
      </c>
      <c r="J13" s="88">
        <v>1141</v>
      </c>
      <c r="K13" s="86">
        <v>900</v>
      </c>
      <c r="L13" s="86">
        <v>1020</v>
      </c>
      <c r="M13" s="86">
        <v>1074.06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581</v>
      </c>
      <c r="F14" s="86">
        <v>896</v>
      </c>
      <c r="G14" s="86">
        <v>579</v>
      </c>
      <c r="H14" s="87">
        <v>428</v>
      </c>
      <c r="I14" s="86">
        <v>928</v>
      </c>
      <c r="J14" s="88">
        <v>950</v>
      </c>
      <c r="K14" s="86">
        <v>1100</v>
      </c>
      <c r="L14" s="86">
        <v>1254</v>
      </c>
      <c r="M14" s="86">
        <v>1320.4619999999998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5079</v>
      </c>
      <c r="F15" s="86">
        <v>5148</v>
      </c>
      <c r="G15" s="86">
        <v>2209</v>
      </c>
      <c r="H15" s="87">
        <v>2995</v>
      </c>
      <c r="I15" s="86">
        <v>3135</v>
      </c>
      <c r="J15" s="88">
        <v>3198</v>
      </c>
      <c r="K15" s="86">
        <v>2545</v>
      </c>
      <c r="L15" s="86">
        <v>2525.8000000000002</v>
      </c>
      <c r="M15" s="86">
        <v>2659.6673999999998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5513</v>
      </c>
      <c r="F16" s="86">
        <v>8616</v>
      </c>
      <c r="G16" s="86">
        <v>5760</v>
      </c>
      <c r="H16" s="87">
        <v>5469</v>
      </c>
      <c r="I16" s="86">
        <v>5469</v>
      </c>
      <c r="J16" s="88">
        <v>5177</v>
      </c>
      <c r="K16" s="86">
        <v>7470</v>
      </c>
      <c r="L16" s="86">
        <v>7614</v>
      </c>
      <c r="M16" s="86">
        <v>8017.5419999999995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1252</v>
      </c>
      <c r="F17" s="86">
        <v>1071</v>
      </c>
      <c r="G17" s="86">
        <v>815</v>
      </c>
      <c r="H17" s="87">
        <v>617</v>
      </c>
      <c r="I17" s="86">
        <v>917</v>
      </c>
      <c r="J17" s="88">
        <v>1600</v>
      </c>
      <c r="K17" s="86">
        <v>945</v>
      </c>
      <c r="L17" s="86">
        <v>1033</v>
      </c>
      <c r="M17" s="86">
        <v>1087.749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22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2880</v>
      </c>
      <c r="F21" s="86">
        <v>2923</v>
      </c>
      <c r="G21" s="86">
        <v>1020</v>
      </c>
      <c r="H21" s="87">
        <v>1690</v>
      </c>
      <c r="I21" s="86">
        <v>790</v>
      </c>
      <c r="J21" s="88">
        <v>768</v>
      </c>
      <c r="K21" s="86">
        <v>2048</v>
      </c>
      <c r="L21" s="86">
        <v>1884</v>
      </c>
      <c r="M21" s="86">
        <v>1983.8519999999999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389</v>
      </c>
      <c r="F22" s="86">
        <v>1072</v>
      </c>
      <c r="G22" s="86">
        <v>1389</v>
      </c>
      <c r="H22" s="87">
        <v>2239</v>
      </c>
      <c r="I22" s="86">
        <v>2283</v>
      </c>
      <c r="J22" s="88">
        <v>2144</v>
      </c>
      <c r="K22" s="86">
        <v>2277</v>
      </c>
      <c r="L22" s="86">
        <v>1294</v>
      </c>
      <c r="M22" s="86">
        <v>1362.5819999999999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715</v>
      </c>
      <c r="G23" s="86">
        <v>121</v>
      </c>
      <c r="H23" s="87">
        <v>500</v>
      </c>
      <c r="I23" s="86">
        <v>500</v>
      </c>
      <c r="J23" s="88">
        <v>2398</v>
      </c>
      <c r="K23" s="86">
        <v>239</v>
      </c>
      <c r="L23" s="86">
        <v>351</v>
      </c>
      <c r="M23" s="86">
        <v>369.60300000000001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102</v>
      </c>
      <c r="F24" s="86">
        <v>20</v>
      </c>
      <c r="G24" s="86">
        <v>106</v>
      </c>
      <c r="H24" s="87">
        <v>70</v>
      </c>
      <c r="I24" s="86">
        <v>120</v>
      </c>
      <c r="J24" s="88">
        <v>185</v>
      </c>
      <c r="K24" s="86">
        <v>50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1452</v>
      </c>
      <c r="F25" s="86">
        <v>365</v>
      </c>
      <c r="G25" s="86">
        <v>1974</v>
      </c>
      <c r="H25" s="87">
        <v>2860</v>
      </c>
      <c r="I25" s="86">
        <v>2760</v>
      </c>
      <c r="J25" s="88">
        <v>2720</v>
      </c>
      <c r="K25" s="86">
        <v>2723</v>
      </c>
      <c r="L25" s="86">
        <v>2923</v>
      </c>
      <c r="M25" s="86">
        <v>3077.9189999999999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21</v>
      </c>
      <c r="M26" s="86">
        <v>22.113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254</v>
      </c>
      <c r="I27" s="86">
        <v>254</v>
      </c>
      <c r="J27" s="88">
        <v>534</v>
      </c>
      <c r="K27" s="86">
        <v>14</v>
      </c>
      <c r="L27" s="86">
        <v>14</v>
      </c>
      <c r="M27" s="86">
        <v>14.741999999999999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107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</v>
      </c>
      <c r="F29" s="86">
        <v>0</v>
      </c>
      <c r="G29" s="86">
        <v>20</v>
      </c>
      <c r="H29" s="87">
        <v>233</v>
      </c>
      <c r="I29" s="86">
        <v>233</v>
      </c>
      <c r="J29" s="88">
        <v>543</v>
      </c>
      <c r="K29" s="86">
        <v>9</v>
      </c>
      <c r="L29" s="86">
        <v>257</v>
      </c>
      <c r="M29" s="86">
        <v>270.62099999999998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2177</v>
      </c>
      <c r="F30" s="86">
        <v>3361</v>
      </c>
      <c r="G30" s="86">
        <v>3650</v>
      </c>
      <c r="H30" s="87">
        <v>2700</v>
      </c>
      <c r="I30" s="86">
        <v>2806</v>
      </c>
      <c r="J30" s="88">
        <v>3835</v>
      </c>
      <c r="K30" s="86">
        <v>344</v>
      </c>
      <c r="L30" s="86">
        <v>461</v>
      </c>
      <c r="M30" s="86">
        <v>485.43299999999999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17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36</v>
      </c>
      <c r="M31" s="86">
        <v>37.908000000000001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174</v>
      </c>
      <c r="F32" s="86">
        <v>281</v>
      </c>
      <c r="G32" s="86">
        <v>64</v>
      </c>
      <c r="H32" s="87">
        <v>125</v>
      </c>
      <c r="I32" s="86">
        <v>275</v>
      </c>
      <c r="J32" s="88">
        <v>308</v>
      </c>
      <c r="K32" s="86">
        <v>228</v>
      </c>
      <c r="L32" s="86">
        <v>229</v>
      </c>
      <c r="M32" s="86">
        <v>241.13699999999997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3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10</v>
      </c>
      <c r="J36" s="88">
        <v>10</v>
      </c>
      <c r="K36" s="86">
        <v>5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210</v>
      </c>
      <c r="F37" s="86">
        <v>256</v>
      </c>
      <c r="G37" s="86">
        <v>100</v>
      </c>
      <c r="H37" s="87">
        <v>222</v>
      </c>
      <c r="I37" s="86">
        <v>257</v>
      </c>
      <c r="J37" s="88">
        <v>399</v>
      </c>
      <c r="K37" s="86">
        <v>538</v>
      </c>
      <c r="L37" s="86">
        <v>518</v>
      </c>
      <c r="M37" s="86">
        <v>545.45399999999995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1709</v>
      </c>
      <c r="F38" s="86">
        <v>1414</v>
      </c>
      <c r="G38" s="86">
        <v>1330</v>
      </c>
      <c r="H38" s="87">
        <v>2386</v>
      </c>
      <c r="I38" s="86">
        <v>2687</v>
      </c>
      <c r="J38" s="88">
        <v>2369</v>
      </c>
      <c r="K38" s="86">
        <v>2176</v>
      </c>
      <c r="L38" s="86">
        <v>1871</v>
      </c>
      <c r="M38" s="86">
        <v>1970.163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10462</v>
      </c>
      <c r="F39" s="86">
        <v>12188</v>
      </c>
      <c r="G39" s="86">
        <v>4238</v>
      </c>
      <c r="H39" s="87">
        <v>2066</v>
      </c>
      <c r="I39" s="86">
        <v>2546</v>
      </c>
      <c r="J39" s="88">
        <v>4039</v>
      </c>
      <c r="K39" s="86">
        <v>2490</v>
      </c>
      <c r="L39" s="86">
        <v>2857</v>
      </c>
      <c r="M39" s="86">
        <v>2508.4209999999994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14063</v>
      </c>
      <c r="F40" s="86">
        <v>20327</v>
      </c>
      <c r="G40" s="86">
        <v>12696</v>
      </c>
      <c r="H40" s="87">
        <v>15487</v>
      </c>
      <c r="I40" s="86">
        <v>14187</v>
      </c>
      <c r="J40" s="88">
        <v>10779</v>
      </c>
      <c r="K40" s="86">
        <v>12433</v>
      </c>
      <c r="L40" s="86">
        <v>13964</v>
      </c>
      <c r="M40" s="86">
        <v>14704.092000000001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4</v>
      </c>
      <c r="F41" s="86">
        <v>0</v>
      </c>
      <c r="G41" s="86">
        <v>0</v>
      </c>
      <c r="H41" s="87">
        <v>0</v>
      </c>
      <c r="I41" s="86">
        <v>-150</v>
      </c>
      <c r="J41" s="88">
        <v>0</v>
      </c>
      <c r="K41" s="86">
        <v>0</v>
      </c>
      <c r="L41" s="86">
        <v>1516</v>
      </c>
      <c r="M41" s="86">
        <v>1596.348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2214</v>
      </c>
      <c r="F42" s="86">
        <v>2927</v>
      </c>
      <c r="G42" s="86">
        <v>3895.3</v>
      </c>
      <c r="H42" s="87">
        <v>6776</v>
      </c>
      <c r="I42" s="86">
        <v>6478</v>
      </c>
      <c r="J42" s="88">
        <v>5499</v>
      </c>
      <c r="K42" s="86">
        <v>6482</v>
      </c>
      <c r="L42" s="86">
        <v>3398.2</v>
      </c>
      <c r="M42" s="86">
        <v>2182.3045999999995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1057</v>
      </c>
      <c r="F43" s="86">
        <v>1475</v>
      </c>
      <c r="G43" s="86">
        <v>1826</v>
      </c>
      <c r="H43" s="87">
        <v>3442</v>
      </c>
      <c r="I43" s="86">
        <v>2973</v>
      </c>
      <c r="J43" s="88">
        <v>1751</v>
      </c>
      <c r="K43" s="86">
        <v>2051</v>
      </c>
      <c r="L43" s="86">
        <v>1907</v>
      </c>
      <c r="M43" s="86">
        <v>2904.6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1173</v>
      </c>
      <c r="F44" s="86">
        <v>4040</v>
      </c>
      <c r="G44" s="86">
        <v>1728</v>
      </c>
      <c r="H44" s="87">
        <v>2684</v>
      </c>
      <c r="I44" s="86">
        <v>2328</v>
      </c>
      <c r="J44" s="88">
        <v>2171</v>
      </c>
      <c r="K44" s="86">
        <v>1976</v>
      </c>
      <c r="L44" s="86">
        <v>2283</v>
      </c>
      <c r="M44" s="86">
        <v>2403.9990000000003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406</v>
      </c>
      <c r="F45" s="86">
        <v>832</v>
      </c>
      <c r="G45" s="86">
        <v>1027.6000000000001</v>
      </c>
      <c r="H45" s="87">
        <v>1227</v>
      </c>
      <c r="I45" s="86">
        <v>1619</v>
      </c>
      <c r="J45" s="88">
        <v>1460</v>
      </c>
      <c r="K45" s="86">
        <v>1453</v>
      </c>
      <c r="L45" s="86">
        <v>1207</v>
      </c>
      <c r="M45" s="86">
        <v>770.971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7</v>
      </c>
      <c r="F47" s="100">
        <f t="shared" ref="F47:M47" si="3">SUM(F48:F49)</f>
        <v>109</v>
      </c>
      <c r="G47" s="100">
        <f t="shared" si="3"/>
        <v>14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7</v>
      </c>
      <c r="F48" s="79">
        <v>109</v>
      </c>
      <c r="G48" s="79">
        <v>14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425</v>
      </c>
      <c r="F51" s="72">
        <f t="shared" ref="F51:M51" si="4">F52+F59+F62+F63+F64+F72+F73</f>
        <v>104</v>
      </c>
      <c r="G51" s="72">
        <f t="shared" si="4"/>
        <v>59</v>
      </c>
      <c r="H51" s="73">
        <f t="shared" si="4"/>
        <v>200</v>
      </c>
      <c r="I51" s="72">
        <f t="shared" si="4"/>
        <v>874</v>
      </c>
      <c r="J51" s="74">
        <f t="shared" si="4"/>
        <v>981</v>
      </c>
      <c r="K51" s="72">
        <f t="shared" si="4"/>
        <v>1195</v>
      </c>
      <c r="L51" s="72">
        <f t="shared" si="4"/>
        <v>1662</v>
      </c>
      <c r="M51" s="72">
        <f t="shared" si="4"/>
        <v>1749.588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549</v>
      </c>
      <c r="J59" s="102">
        <f t="shared" si="8"/>
        <v>549</v>
      </c>
      <c r="K59" s="100">
        <f t="shared" si="8"/>
        <v>984</v>
      </c>
      <c r="L59" s="100">
        <f t="shared" si="8"/>
        <v>1066</v>
      </c>
      <c r="M59" s="100">
        <f t="shared" si="8"/>
        <v>1122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549</v>
      </c>
      <c r="J61" s="95">
        <v>549</v>
      </c>
      <c r="K61" s="93">
        <v>984</v>
      </c>
      <c r="L61" s="93">
        <v>1066</v>
      </c>
      <c r="M61" s="93">
        <v>1122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425</v>
      </c>
      <c r="F73" s="86">
        <f t="shared" ref="F73:M73" si="12">SUM(F74:F75)</f>
        <v>104</v>
      </c>
      <c r="G73" s="86">
        <f t="shared" si="12"/>
        <v>59</v>
      </c>
      <c r="H73" s="87">
        <f t="shared" si="12"/>
        <v>200</v>
      </c>
      <c r="I73" s="86">
        <f t="shared" si="12"/>
        <v>325</v>
      </c>
      <c r="J73" s="88">
        <f t="shared" si="12"/>
        <v>432</v>
      </c>
      <c r="K73" s="86">
        <f t="shared" si="12"/>
        <v>211</v>
      </c>
      <c r="L73" s="86">
        <f t="shared" si="12"/>
        <v>596</v>
      </c>
      <c r="M73" s="86">
        <f t="shared" si="12"/>
        <v>627.58799999999997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425</v>
      </c>
      <c r="F74" s="79">
        <v>104</v>
      </c>
      <c r="G74" s="79">
        <v>59</v>
      </c>
      <c r="H74" s="80">
        <v>200</v>
      </c>
      <c r="I74" s="79">
        <v>325</v>
      </c>
      <c r="J74" s="81">
        <v>432</v>
      </c>
      <c r="K74" s="79">
        <v>211</v>
      </c>
      <c r="L74" s="79">
        <v>596</v>
      </c>
      <c r="M74" s="79">
        <v>627.58799999999997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11151</v>
      </c>
      <c r="F77" s="72">
        <f t="shared" ref="F77:M77" si="13">F78+F81+F84+F85+F86+F87+F88</f>
        <v>9009</v>
      </c>
      <c r="G77" s="72">
        <f t="shared" si="13"/>
        <v>6796</v>
      </c>
      <c r="H77" s="73">
        <f t="shared" si="13"/>
        <v>1430</v>
      </c>
      <c r="I77" s="72">
        <f t="shared" si="13"/>
        <v>1430</v>
      </c>
      <c r="J77" s="74">
        <f t="shared" si="13"/>
        <v>1430</v>
      </c>
      <c r="K77" s="72">
        <f t="shared" si="13"/>
        <v>4349</v>
      </c>
      <c r="L77" s="72">
        <f t="shared" si="13"/>
        <v>2823</v>
      </c>
      <c r="M77" s="72">
        <f t="shared" si="13"/>
        <v>2972.6189999999997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11151</v>
      </c>
      <c r="F81" s="86">
        <f t="shared" ref="F81:M81" si="15">SUM(F82:F83)</f>
        <v>8363</v>
      </c>
      <c r="G81" s="86">
        <f t="shared" si="15"/>
        <v>6203</v>
      </c>
      <c r="H81" s="87">
        <f t="shared" si="15"/>
        <v>1430</v>
      </c>
      <c r="I81" s="86">
        <f t="shared" si="15"/>
        <v>1430</v>
      </c>
      <c r="J81" s="88">
        <f t="shared" si="15"/>
        <v>1430</v>
      </c>
      <c r="K81" s="86">
        <f t="shared" si="15"/>
        <v>4349</v>
      </c>
      <c r="L81" s="86">
        <f t="shared" si="15"/>
        <v>2823</v>
      </c>
      <c r="M81" s="86">
        <f t="shared" si="15"/>
        <v>2972.6189999999997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7775</v>
      </c>
      <c r="F82" s="79">
        <v>0</v>
      </c>
      <c r="G82" s="79">
        <v>2643</v>
      </c>
      <c r="H82" s="80">
        <v>0</v>
      </c>
      <c r="I82" s="79">
        <v>0</v>
      </c>
      <c r="J82" s="81">
        <v>0</v>
      </c>
      <c r="K82" s="79">
        <v>685</v>
      </c>
      <c r="L82" s="79">
        <v>1151</v>
      </c>
      <c r="M82" s="79">
        <v>1212.0029999999999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3376</v>
      </c>
      <c r="F83" s="93">
        <v>8363</v>
      </c>
      <c r="G83" s="93">
        <v>3560</v>
      </c>
      <c r="H83" s="94">
        <v>1430</v>
      </c>
      <c r="I83" s="93">
        <v>1430</v>
      </c>
      <c r="J83" s="95">
        <v>1430</v>
      </c>
      <c r="K83" s="93">
        <v>3664</v>
      </c>
      <c r="L83" s="93">
        <v>1672</v>
      </c>
      <c r="M83" s="93">
        <v>1760.616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646</v>
      </c>
      <c r="G88" s="86">
        <v>593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12</v>
      </c>
      <c r="F90" s="72">
        <v>765</v>
      </c>
      <c r="G90" s="72">
        <v>755</v>
      </c>
      <c r="H90" s="73">
        <v>0</v>
      </c>
      <c r="I90" s="72">
        <v>0</v>
      </c>
      <c r="J90" s="74">
        <v>5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145812</v>
      </c>
      <c r="F92" s="46">
        <f t="shared" ref="F92:M92" si="16">F4+F51+F77+F90</f>
        <v>161016</v>
      </c>
      <c r="G92" s="46">
        <f t="shared" si="16"/>
        <v>143517.01317000002</v>
      </c>
      <c r="H92" s="47">
        <f t="shared" si="16"/>
        <v>152754</v>
      </c>
      <c r="I92" s="46">
        <f t="shared" si="16"/>
        <v>152649</v>
      </c>
      <c r="J92" s="48">
        <f t="shared" si="16"/>
        <v>152649</v>
      </c>
      <c r="K92" s="46">
        <f t="shared" si="16"/>
        <v>157914</v>
      </c>
      <c r="L92" s="46">
        <f t="shared" si="16"/>
        <v>163584</v>
      </c>
      <c r="M92" s="46">
        <f t="shared" si="16"/>
        <v>170660.98299999998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170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154</v>
      </c>
      <c r="F3" s="17" t="s">
        <v>155</v>
      </c>
      <c r="G3" s="17" t="s">
        <v>156</v>
      </c>
      <c r="H3" s="173" t="s">
        <v>157</v>
      </c>
      <c r="I3" s="174"/>
      <c r="J3" s="175"/>
      <c r="K3" s="17" t="s">
        <v>158</v>
      </c>
      <c r="L3" s="17" t="s">
        <v>159</v>
      </c>
      <c r="M3" s="17" t="s">
        <v>122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147665</v>
      </c>
      <c r="F4" s="72">
        <f t="shared" ref="F4:M4" si="0">F5+F8+F47</f>
        <v>173510</v>
      </c>
      <c r="G4" s="72">
        <f t="shared" si="0"/>
        <v>204302.04249999998</v>
      </c>
      <c r="H4" s="73">
        <f t="shared" si="0"/>
        <v>218461</v>
      </c>
      <c r="I4" s="72">
        <f t="shared" si="0"/>
        <v>217911</v>
      </c>
      <c r="J4" s="74">
        <f t="shared" si="0"/>
        <v>218093</v>
      </c>
      <c r="K4" s="72">
        <f t="shared" si="0"/>
        <v>238926</v>
      </c>
      <c r="L4" s="72">
        <f t="shared" si="0"/>
        <v>258951</v>
      </c>
      <c r="M4" s="72">
        <f t="shared" si="0"/>
        <v>296011.40300000005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71499</v>
      </c>
      <c r="F5" s="100">
        <f t="shared" ref="F5:M5" si="1">SUM(F6:F7)</f>
        <v>78858</v>
      </c>
      <c r="G5" s="100">
        <f t="shared" si="1"/>
        <v>90640.44249999999</v>
      </c>
      <c r="H5" s="101">
        <f t="shared" si="1"/>
        <v>104743</v>
      </c>
      <c r="I5" s="100">
        <f t="shared" si="1"/>
        <v>104480</v>
      </c>
      <c r="J5" s="102">
        <f t="shared" si="1"/>
        <v>104482</v>
      </c>
      <c r="K5" s="100">
        <f t="shared" si="1"/>
        <v>113238</v>
      </c>
      <c r="L5" s="100">
        <f t="shared" si="1"/>
        <v>125060</v>
      </c>
      <c r="M5" s="100">
        <f t="shared" si="1"/>
        <v>133131.18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61878</v>
      </c>
      <c r="F6" s="79">
        <v>69408</v>
      </c>
      <c r="G6" s="79">
        <v>78931.31779999999</v>
      </c>
      <c r="H6" s="80">
        <v>90741</v>
      </c>
      <c r="I6" s="79">
        <v>90478</v>
      </c>
      <c r="J6" s="81">
        <v>90052</v>
      </c>
      <c r="K6" s="79">
        <v>101946</v>
      </c>
      <c r="L6" s="79">
        <v>110082</v>
      </c>
      <c r="M6" s="79">
        <v>116735.34599999999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9621</v>
      </c>
      <c r="F7" s="93">
        <v>9450</v>
      </c>
      <c r="G7" s="93">
        <v>11709.1247</v>
      </c>
      <c r="H7" s="94">
        <v>14002</v>
      </c>
      <c r="I7" s="93">
        <v>14002</v>
      </c>
      <c r="J7" s="95">
        <v>14430</v>
      </c>
      <c r="K7" s="93">
        <v>11292</v>
      </c>
      <c r="L7" s="93">
        <v>14978</v>
      </c>
      <c r="M7" s="93">
        <v>16395.833999999995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76166</v>
      </c>
      <c r="F8" s="100">
        <f t="shared" ref="F8:M8" si="2">SUM(F9:F46)</f>
        <v>94652</v>
      </c>
      <c r="G8" s="100">
        <f t="shared" si="2"/>
        <v>113661.6</v>
      </c>
      <c r="H8" s="101">
        <f t="shared" si="2"/>
        <v>113718</v>
      </c>
      <c r="I8" s="100">
        <f t="shared" si="2"/>
        <v>113431</v>
      </c>
      <c r="J8" s="102">
        <f t="shared" si="2"/>
        <v>113611</v>
      </c>
      <c r="K8" s="100">
        <f t="shared" si="2"/>
        <v>125688</v>
      </c>
      <c r="L8" s="100">
        <f t="shared" si="2"/>
        <v>133891</v>
      </c>
      <c r="M8" s="100">
        <f t="shared" si="2"/>
        <v>162880.22300000003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231</v>
      </c>
      <c r="G9" s="79">
        <v>37</v>
      </c>
      <c r="H9" s="80">
        <v>30</v>
      </c>
      <c r="I9" s="79">
        <v>94</v>
      </c>
      <c r="J9" s="81">
        <v>416</v>
      </c>
      <c r="K9" s="79">
        <v>150</v>
      </c>
      <c r="L9" s="79">
        <v>152</v>
      </c>
      <c r="M9" s="79">
        <v>160.05599999999998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1118</v>
      </c>
      <c r="F10" s="86">
        <v>2538</v>
      </c>
      <c r="G10" s="86">
        <v>1035</v>
      </c>
      <c r="H10" s="87">
        <v>795</v>
      </c>
      <c r="I10" s="86">
        <v>475</v>
      </c>
      <c r="J10" s="88">
        <v>322</v>
      </c>
      <c r="K10" s="86">
        <v>331</v>
      </c>
      <c r="L10" s="86">
        <v>423</v>
      </c>
      <c r="M10" s="86">
        <v>445.41899999999998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36</v>
      </c>
      <c r="F11" s="86">
        <v>31</v>
      </c>
      <c r="G11" s="86">
        <v>218</v>
      </c>
      <c r="H11" s="87">
        <v>1076</v>
      </c>
      <c r="I11" s="86">
        <v>667</v>
      </c>
      <c r="J11" s="88">
        <v>635</v>
      </c>
      <c r="K11" s="86">
        <v>1013</v>
      </c>
      <c r="L11" s="86">
        <v>1036</v>
      </c>
      <c r="M11" s="86">
        <v>1090.9079999999999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60</v>
      </c>
      <c r="L12" s="86">
        <v>60</v>
      </c>
      <c r="M12" s="86">
        <v>63.179999999999993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80</v>
      </c>
      <c r="F13" s="86">
        <v>106</v>
      </c>
      <c r="G13" s="86">
        <v>0</v>
      </c>
      <c r="H13" s="87">
        <v>11</v>
      </c>
      <c r="I13" s="86">
        <v>11</v>
      </c>
      <c r="J13" s="88">
        <v>0</v>
      </c>
      <c r="K13" s="86">
        <v>0</v>
      </c>
      <c r="L13" s="86">
        <v>37</v>
      </c>
      <c r="M13" s="86">
        <v>38.960999999999999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350</v>
      </c>
      <c r="F14" s="86">
        <v>918</v>
      </c>
      <c r="G14" s="86">
        <v>1292</v>
      </c>
      <c r="H14" s="87">
        <v>1624</v>
      </c>
      <c r="I14" s="86">
        <v>1817</v>
      </c>
      <c r="J14" s="88">
        <v>1792</v>
      </c>
      <c r="K14" s="86">
        <v>5396</v>
      </c>
      <c r="L14" s="86">
        <v>5091</v>
      </c>
      <c r="M14" s="86">
        <v>5360.8229999999994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23</v>
      </c>
      <c r="F15" s="86">
        <v>987</v>
      </c>
      <c r="G15" s="86">
        <v>2666</v>
      </c>
      <c r="H15" s="87">
        <v>1780</v>
      </c>
      <c r="I15" s="86">
        <v>1886</v>
      </c>
      <c r="J15" s="88">
        <v>2740</v>
      </c>
      <c r="K15" s="86">
        <v>2791</v>
      </c>
      <c r="L15" s="86">
        <v>2883</v>
      </c>
      <c r="M15" s="86">
        <v>3035.7989999999995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784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154</v>
      </c>
      <c r="G17" s="86">
        <v>255</v>
      </c>
      <c r="H17" s="87">
        <v>0</v>
      </c>
      <c r="I17" s="86">
        <v>0</v>
      </c>
      <c r="J17" s="88">
        <v>334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37601</v>
      </c>
      <c r="F18" s="86">
        <v>45166</v>
      </c>
      <c r="G18" s="86">
        <v>15068</v>
      </c>
      <c r="H18" s="87">
        <v>4107</v>
      </c>
      <c r="I18" s="86">
        <v>6592</v>
      </c>
      <c r="J18" s="88">
        <v>5152</v>
      </c>
      <c r="K18" s="86">
        <v>7193</v>
      </c>
      <c r="L18" s="86">
        <v>8612</v>
      </c>
      <c r="M18" s="86">
        <v>9068.4359999999997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651</v>
      </c>
      <c r="H19" s="87">
        <v>1806</v>
      </c>
      <c r="I19" s="86">
        <v>1806</v>
      </c>
      <c r="J19" s="88">
        <v>889</v>
      </c>
      <c r="K19" s="86">
        <v>306</v>
      </c>
      <c r="L19" s="86">
        <v>370</v>
      </c>
      <c r="M19" s="86">
        <v>389.60999999999996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5843</v>
      </c>
      <c r="F22" s="86">
        <v>6900</v>
      </c>
      <c r="G22" s="86">
        <v>5910</v>
      </c>
      <c r="H22" s="87">
        <v>5730</v>
      </c>
      <c r="I22" s="86">
        <v>4973</v>
      </c>
      <c r="J22" s="88">
        <v>4485</v>
      </c>
      <c r="K22" s="86">
        <v>3737</v>
      </c>
      <c r="L22" s="86">
        <v>3961</v>
      </c>
      <c r="M22" s="86">
        <v>4170.933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25</v>
      </c>
      <c r="G23" s="86">
        <v>10</v>
      </c>
      <c r="H23" s="87">
        <v>0</v>
      </c>
      <c r="I23" s="86">
        <v>15</v>
      </c>
      <c r="J23" s="88">
        <v>193</v>
      </c>
      <c r="K23" s="86">
        <v>20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7</v>
      </c>
      <c r="K24" s="86">
        <v>100</v>
      </c>
      <c r="L24" s="86">
        <v>1</v>
      </c>
      <c r="M24" s="86">
        <v>1.0529999999999999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146</v>
      </c>
      <c r="I25" s="86">
        <v>146</v>
      </c>
      <c r="J25" s="88">
        <v>131</v>
      </c>
      <c r="K25" s="86">
        <v>40</v>
      </c>
      <c r="L25" s="86">
        <v>40</v>
      </c>
      <c r="M25" s="86">
        <v>42.12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118</v>
      </c>
      <c r="F27" s="86">
        <v>638</v>
      </c>
      <c r="G27" s="86">
        <v>1835</v>
      </c>
      <c r="H27" s="87">
        <v>516</v>
      </c>
      <c r="I27" s="86">
        <v>464</v>
      </c>
      <c r="J27" s="88">
        <v>693</v>
      </c>
      <c r="K27" s="86">
        <v>750</v>
      </c>
      <c r="L27" s="86">
        <v>750</v>
      </c>
      <c r="M27" s="86">
        <v>789.75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13143</v>
      </c>
      <c r="F28" s="86">
        <v>8721</v>
      </c>
      <c r="G28" s="86">
        <v>49923.6</v>
      </c>
      <c r="H28" s="87">
        <v>58767</v>
      </c>
      <c r="I28" s="86">
        <v>54157</v>
      </c>
      <c r="J28" s="88">
        <v>49185</v>
      </c>
      <c r="K28" s="86">
        <v>57033</v>
      </c>
      <c r="L28" s="86">
        <v>59249</v>
      </c>
      <c r="M28" s="86">
        <v>84282.197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432</v>
      </c>
      <c r="F29" s="86">
        <v>628</v>
      </c>
      <c r="G29" s="86">
        <v>58</v>
      </c>
      <c r="H29" s="87">
        <v>9</v>
      </c>
      <c r="I29" s="86">
        <v>16</v>
      </c>
      <c r="J29" s="88">
        <v>464</v>
      </c>
      <c r="K29" s="86">
        <v>4</v>
      </c>
      <c r="L29" s="86">
        <v>5</v>
      </c>
      <c r="M29" s="86">
        <v>5.2649999999999997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40</v>
      </c>
      <c r="G30" s="86">
        <v>3</v>
      </c>
      <c r="H30" s="87">
        <v>20</v>
      </c>
      <c r="I30" s="86">
        <v>20</v>
      </c>
      <c r="J30" s="88">
        <v>5</v>
      </c>
      <c r="K30" s="86">
        <v>1183</v>
      </c>
      <c r="L30" s="86">
        <v>1193</v>
      </c>
      <c r="M30" s="86">
        <v>1256.229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20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335</v>
      </c>
      <c r="F32" s="86">
        <v>560</v>
      </c>
      <c r="G32" s="86">
        <v>380</v>
      </c>
      <c r="H32" s="87">
        <v>2209</v>
      </c>
      <c r="I32" s="86">
        <v>2209</v>
      </c>
      <c r="J32" s="88">
        <v>2923</v>
      </c>
      <c r="K32" s="86">
        <v>1370</v>
      </c>
      <c r="L32" s="86">
        <v>1505</v>
      </c>
      <c r="M32" s="86">
        <v>1584.7649999999999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1619</v>
      </c>
      <c r="F33" s="86">
        <v>314</v>
      </c>
      <c r="G33" s="86">
        <v>211</v>
      </c>
      <c r="H33" s="87">
        <v>702</v>
      </c>
      <c r="I33" s="86">
        <v>682</v>
      </c>
      <c r="J33" s="88">
        <v>681</v>
      </c>
      <c r="K33" s="86">
        <v>325</v>
      </c>
      <c r="L33" s="86">
        <v>385</v>
      </c>
      <c r="M33" s="86">
        <v>405.40499999999997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1015</v>
      </c>
      <c r="F34" s="86">
        <v>2212</v>
      </c>
      <c r="G34" s="86">
        <v>2328</v>
      </c>
      <c r="H34" s="87">
        <v>2198</v>
      </c>
      <c r="I34" s="86">
        <v>2798</v>
      </c>
      <c r="J34" s="88">
        <v>2078</v>
      </c>
      <c r="K34" s="86">
        <v>3210</v>
      </c>
      <c r="L34" s="86">
        <v>4084</v>
      </c>
      <c r="M34" s="86">
        <v>4300.4519999999993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17</v>
      </c>
      <c r="F37" s="86">
        <v>7</v>
      </c>
      <c r="G37" s="86">
        <v>0</v>
      </c>
      <c r="H37" s="87">
        <v>232</v>
      </c>
      <c r="I37" s="86">
        <v>244</v>
      </c>
      <c r="J37" s="88">
        <v>1443</v>
      </c>
      <c r="K37" s="86">
        <v>3246</v>
      </c>
      <c r="L37" s="86">
        <v>3494</v>
      </c>
      <c r="M37" s="86">
        <v>3679.1819999999998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75</v>
      </c>
      <c r="F38" s="86">
        <v>1829</v>
      </c>
      <c r="G38" s="86">
        <v>676</v>
      </c>
      <c r="H38" s="87">
        <v>1183</v>
      </c>
      <c r="I38" s="86">
        <v>1390</v>
      </c>
      <c r="J38" s="88">
        <v>1499</v>
      </c>
      <c r="K38" s="86">
        <v>1100</v>
      </c>
      <c r="L38" s="86">
        <v>1206</v>
      </c>
      <c r="M38" s="86">
        <v>1269.9180000000001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</v>
      </c>
      <c r="F39" s="86">
        <v>0</v>
      </c>
      <c r="G39" s="86">
        <v>6756</v>
      </c>
      <c r="H39" s="87">
        <v>6028</v>
      </c>
      <c r="I39" s="86">
        <v>5706</v>
      </c>
      <c r="J39" s="88">
        <v>6215</v>
      </c>
      <c r="K39" s="86">
        <v>5167</v>
      </c>
      <c r="L39" s="86">
        <v>5362</v>
      </c>
      <c r="M39" s="86">
        <v>5646.1859999999997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233</v>
      </c>
      <c r="F40" s="86">
        <v>433</v>
      </c>
      <c r="G40" s="86">
        <v>3535</v>
      </c>
      <c r="H40" s="87">
        <v>2957</v>
      </c>
      <c r="I40" s="86">
        <v>2687</v>
      </c>
      <c r="J40" s="88">
        <v>3024</v>
      </c>
      <c r="K40" s="86">
        <v>4017</v>
      </c>
      <c r="L40" s="86">
        <v>4010</v>
      </c>
      <c r="M40" s="86">
        <v>4222.5299999999988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4477</v>
      </c>
      <c r="F42" s="86">
        <v>9278</v>
      </c>
      <c r="G42" s="86">
        <v>11752</v>
      </c>
      <c r="H42" s="87">
        <v>10287</v>
      </c>
      <c r="I42" s="86">
        <v>11213</v>
      </c>
      <c r="J42" s="88">
        <v>13703</v>
      </c>
      <c r="K42" s="86">
        <v>12264</v>
      </c>
      <c r="L42" s="86">
        <v>13922</v>
      </c>
      <c r="M42" s="86">
        <v>14659.866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70</v>
      </c>
      <c r="F43" s="86">
        <v>1478</v>
      </c>
      <c r="G43" s="86">
        <v>1220</v>
      </c>
      <c r="H43" s="87">
        <v>3984</v>
      </c>
      <c r="I43" s="86">
        <v>4749</v>
      </c>
      <c r="J43" s="88">
        <v>4617</v>
      </c>
      <c r="K43" s="86">
        <v>4346</v>
      </c>
      <c r="L43" s="86">
        <v>3807</v>
      </c>
      <c r="M43" s="86">
        <v>4008.7709999999993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8108</v>
      </c>
      <c r="F44" s="86">
        <v>7994</v>
      </c>
      <c r="G44" s="86">
        <v>1685</v>
      </c>
      <c r="H44" s="87">
        <v>4953</v>
      </c>
      <c r="I44" s="86">
        <v>2898</v>
      </c>
      <c r="J44" s="88">
        <v>3030</v>
      </c>
      <c r="K44" s="86">
        <v>3672</v>
      </c>
      <c r="L44" s="86">
        <v>4072</v>
      </c>
      <c r="M44" s="86">
        <v>4287.8159999999998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1471</v>
      </c>
      <c r="F45" s="86">
        <v>3464</v>
      </c>
      <c r="G45" s="86">
        <v>5373</v>
      </c>
      <c r="H45" s="87">
        <v>2568</v>
      </c>
      <c r="I45" s="86">
        <v>5716</v>
      </c>
      <c r="J45" s="88">
        <v>6935</v>
      </c>
      <c r="K45" s="86">
        <v>6864</v>
      </c>
      <c r="L45" s="86">
        <v>8181</v>
      </c>
      <c r="M45" s="86">
        <v>8614.5929999999989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13523</v>
      </c>
      <c r="F51" s="72">
        <f t="shared" ref="F51:M51" si="4">F52+F59+F62+F63+F64+F72+F73</f>
        <v>15036</v>
      </c>
      <c r="G51" s="72">
        <f t="shared" si="4"/>
        <v>30747</v>
      </c>
      <c r="H51" s="73">
        <f t="shared" si="4"/>
        <v>36235</v>
      </c>
      <c r="I51" s="72">
        <f t="shared" si="4"/>
        <v>37311</v>
      </c>
      <c r="J51" s="74">
        <f t="shared" si="4"/>
        <v>37094</v>
      </c>
      <c r="K51" s="72">
        <f t="shared" si="4"/>
        <v>37281</v>
      </c>
      <c r="L51" s="72">
        <f t="shared" si="4"/>
        <v>36811</v>
      </c>
      <c r="M51" s="72">
        <f t="shared" si="4"/>
        <v>38761.983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3050</v>
      </c>
      <c r="F52" s="79">
        <f t="shared" ref="F52:M52" si="5">F53+F56</f>
        <v>2144</v>
      </c>
      <c r="G52" s="79">
        <f t="shared" si="5"/>
        <v>6185</v>
      </c>
      <c r="H52" s="80">
        <f t="shared" si="5"/>
        <v>5400</v>
      </c>
      <c r="I52" s="79">
        <f t="shared" si="5"/>
        <v>5400</v>
      </c>
      <c r="J52" s="81">
        <f t="shared" si="5"/>
        <v>5400</v>
      </c>
      <c r="K52" s="79">
        <f t="shared" si="5"/>
        <v>8694</v>
      </c>
      <c r="L52" s="79">
        <f t="shared" si="5"/>
        <v>8694</v>
      </c>
      <c r="M52" s="79">
        <f t="shared" si="5"/>
        <v>9154.7819999999992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3050</v>
      </c>
      <c r="F56" s="93">
        <f t="shared" ref="F56:M56" si="7">SUM(F57:F58)</f>
        <v>2144</v>
      </c>
      <c r="G56" s="93">
        <f t="shared" si="7"/>
        <v>6185</v>
      </c>
      <c r="H56" s="94">
        <f t="shared" si="7"/>
        <v>5400</v>
      </c>
      <c r="I56" s="93">
        <f t="shared" si="7"/>
        <v>5400</v>
      </c>
      <c r="J56" s="95">
        <f t="shared" si="7"/>
        <v>5400</v>
      </c>
      <c r="K56" s="93">
        <f t="shared" si="7"/>
        <v>8694</v>
      </c>
      <c r="L56" s="93">
        <f t="shared" si="7"/>
        <v>8694</v>
      </c>
      <c r="M56" s="93">
        <f t="shared" si="7"/>
        <v>9154.7819999999992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3050</v>
      </c>
      <c r="F57" s="79">
        <v>2144</v>
      </c>
      <c r="G57" s="79">
        <v>6185</v>
      </c>
      <c r="H57" s="80">
        <v>5400</v>
      </c>
      <c r="I57" s="79">
        <v>5400</v>
      </c>
      <c r="J57" s="81">
        <v>5400</v>
      </c>
      <c r="K57" s="79">
        <v>8694</v>
      </c>
      <c r="L57" s="79">
        <v>8694</v>
      </c>
      <c r="M57" s="79">
        <v>9154.7819999999992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3068</v>
      </c>
      <c r="F59" s="100">
        <f t="shared" ref="F59:M59" si="8">SUM(F60:F61)</f>
        <v>5822</v>
      </c>
      <c r="G59" s="100">
        <f t="shared" si="8"/>
        <v>4343</v>
      </c>
      <c r="H59" s="101">
        <f t="shared" si="8"/>
        <v>6756</v>
      </c>
      <c r="I59" s="100">
        <f t="shared" si="8"/>
        <v>7056</v>
      </c>
      <c r="J59" s="102">
        <f t="shared" si="8"/>
        <v>6756</v>
      </c>
      <c r="K59" s="100">
        <f t="shared" si="8"/>
        <v>2902</v>
      </c>
      <c r="L59" s="100">
        <f t="shared" si="8"/>
        <v>5306</v>
      </c>
      <c r="M59" s="100">
        <f t="shared" si="8"/>
        <v>5587.2179999999989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3068</v>
      </c>
      <c r="F61" s="93">
        <v>5822</v>
      </c>
      <c r="G61" s="93">
        <v>4343</v>
      </c>
      <c r="H61" s="94">
        <v>6756</v>
      </c>
      <c r="I61" s="93">
        <v>7056</v>
      </c>
      <c r="J61" s="95">
        <v>6756</v>
      </c>
      <c r="K61" s="93">
        <v>2902</v>
      </c>
      <c r="L61" s="93">
        <v>5306</v>
      </c>
      <c r="M61" s="93">
        <v>5587.2179999999989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2668</v>
      </c>
      <c r="F62" s="86">
        <v>3270</v>
      </c>
      <c r="G62" s="86">
        <v>3797</v>
      </c>
      <c r="H62" s="87">
        <v>2423</v>
      </c>
      <c r="I62" s="86">
        <v>2423</v>
      </c>
      <c r="J62" s="88">
        <v>2506</v>
      </c>
      <c r="K62" s="86">
        <v>2402</v>
      </c>
      <c r="L62" s="86">
        <v>3188</v>
      </c>
      <c r="M62" s="86">
        <v>3356.9639999999999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4737</v>
      </c>
      <c r="F64" s="93">
        <f t="shared" ref="F64:M64" si="9">F65+F68</f>
        <v>3800</v>
      </c>
      <c r="G64" s="93">
        <f t="shared" si="9"/>
        <v>16422</v>
      </c>
      <c r="H64" s="94">
        <f t="shared" si="9"/>
        <v>21656</v>
      </c>
      <c r="I64" s="93">
        <f t="shared" si="9"/>
        <v>22432</v>
      </c>
      <c r="J64" s="95">
        <f t="shared" si="9"/>
        <v>22432</v>
      </c>
      <c r="K64" s="93">
        <f t="shared" si="9"/>
        <v>23283</v>
      </c>
      <c r="L64" s="93">
        <f t="shared" si="9"/>
        <v>19623</v>
      </c>
      <c r="M64" s="93">
        <f t="shared" si="9"/>
        <v>20663.019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4737</v>
      </c>
      <c r="F65" s="100">
        <f t="shared" ref="F65:M65" si="10">SUM(F66:F67)</f>
        <v>3800</v>
      </c>
      <c r="G65" s="100">
        <f t="shared" si="10"/>
        <v>16422</v>
      </c>
      <c r="H65" s="101">
        <f t="shared" si="10"/>
        <v>21656</v>
      </c>
      <c r="I65" s="100">
        <f t="shared" si="10"/>
        <v>22432</v>
      </c>
      <c r="J65" s="102">
        <f t="shared" si="10"/>
        <v>22432</v>
      </c>
      <c r="K65" s="100">
        <f t="shared" si="10"/>
        <v>23283</v>
      </c>
      <c r="L65" s="100">
        <f t="shared" si="10"/>
        <v>19623</v>
      </c>
      <c r="M65" s="100">
        <f t="shared" si="10"/>
        <v>20663.019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4737</v>
      </c>
      <c r="F67" s="93">
        <v>3800</v>
      </c>
      <c r="G67" s="93">
        <v>16422</v>
      </c>
      <c r="H67" s="94">
        <v>21656</v>
      </c>
      <c r="I67" s="93">
        <v>22432</v>
      </c>
      <c r="J67" s="95">
        <v>22432</v>
      </c>
      <c r="K67" s="93">
        <v>23283</v>
      </c>
      <c r="L67" s="93">
        <v>19623</v>
      </c>
      <c r="M67" s="95">
        <v>20663.019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3513</v>
      </c>
      <c r="F77" s="72">
        <f t="shared" ref="F77:M77" si="13">F78+F81+F84+F85+F86+F87+F88</f>
        <v>1543</v>
      </c>
      <c r="G77" s="72">
        <f t="shared" si="13"/>
        <v>8588</v>
      </c>
      <c r="H77" s="73">
        <f t="shared" si="13"/>
        <v>1237</v>
      </c>
      <c r="I77" s="72">
        <f t="shared" si="13"/>
        <v>1237</v>
      </c>
      <c r="J77" s="74">
        <f t="shared" si="13"/>
        <v>1270</v>
      </c>
      <c r="K77" s="72">
        <f t="shared" si="13"/>
        <v>6830</v>
      </c>
      <c r="L77" s="72">
        <f t="shared" si="13"/>
        <v>4650</v>
      </c>
      <c r="M77" s="72">
        <f t="shared" si="13"/>
        <v>4896.45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3513</v>
      </c>
      <c r="F81" s="86">
        <f t="shared" ref="F81:M81" si="15">SUM(F82:F83)</f>
        <v>1543</v>
      </c>
      <c r="G81" s="86">
        <f t="shared" si="15"/>
        <v>8588</v>
      </c>
      <c r="H81" s="87">
        <f t="shared" si="15"/>
        <v>1237</v>
      </c>
      <c r="I81" s="86">
        <f t="shared" si="15"/>
        <v>1237</v>
      </c>
      <c r="J81" s="88">
        <f t="shared" si="15"/>
        <v>1270</v>
      </c>
      <c r="K81" s="86">
        <f t="shared" si="15"/>
        <v>6830</v>
      </c>
      <c r="L81" s="86">
        <f t="shared" si="15"/>
        <v>4650</v>
      </c>
      <c r="M81" s="86">
        <f t="shared" si="15"/>
        <v>4896.45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3513</v>
      </c>
      <c r="F83" s="93">
        <v>1543</v>
      </c>
      <c r="G83" s="93">
        <v>8588</v>
      </c>
      <c r="H83" s="94">
        <v>1237</v>
      </c>
      <c r="I83" s="93">
        <v>1237</v>
      </c>
      <c r="J83" s="95">
        <v>1270</v>
      </c>
      <c r="K83" s="93">
        <v>6830</v>
      </c>
      <c r="L83" s="93">
        <v>4650</v>
      </c>
      <c r="M83" s="93">
        <v>4896.45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1600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164701</v>
      </c>
      <c r="F92" s="46">
        <f t="shared" ref="F92:M92" si="16">F4+F51+F77+F90</f>
        <v>190089</v>
      </c>
      <c r="G92" s="46">
        <f t="shared" si="16"/>
        <v>243637.04249999998</v>
      </c>
      <c r="H92" s="47">
        <f t="shared" si="16"/>
        <v>255933</v>
      </c>
      <c r="I92" s="46">
        <f t="shared" si="16"/>
        <v>256459</v>
      </c>
      <c r="J92" s="48">
        <f t="shared" si="16"/>
        <v>258057</v>
      </c>
      <c r="K92" s="46">
        <f t="shared" si="16"/>
        <v>283037</v>
      </c>
      <c r="L92" s="46">
        <f t="shared" si="16"/>
        <v>300412</v>
      </c>
      <c r="M92" s="46">
        <f t="shared" si="16"/>
        <v>339669.83600000007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171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154</v>
      </c>
      <c r="F3" s="17" t="s">
        <v>155</v>
      </c>
      <c r="G3" s="17" t="s">
        <v>156</v>
      </c>
      <c r="H3" s="173" t="s">
        <v>157</v>
      </c>
      <c r="I3" s="174"/>
      <c r="J3" s="175"/>
      <c r="K3" s="17" t="s">
        <v>158</v>
      </c>
      <c r="L3" s="17" t="s">
        <v>159</v>
      </c>
      <c r="M3" s="17" t="s">
        <v>122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97384</v>
      </c>
      <c r="F4" s="72">
        <f t="shared" ref="F4:M4" si="0">F5+F8+F47</f>
        <v>119227</v>
      </c>
      <c r="G4" s="72">
        <f t="shared" si="0"/>
        <v>120133.92787</v>
      </c>
      <c r="H4" s="73">
        <f t="shared" si="0"/>
        <v>140228</v>
      </c>
      <c r="I4" s="72">
        <f t="shared" si="0"/>
        <v>137668</v>
      </c>
      <c r="J4" s="74">
        <f t="shared" si="0"/>
        <v>140039</v>
      </c>
      <c r="K4" s="72">
        <f t="shared" si="0"/>
        <v>145574</v>
      </c>
      <c r="L4" s="72">
        <f t="shared" si="0"/>
        <v>156197</v>
      </c>
      <c r="M4" s="72">
        <f t="shared" si="0"/>
        <v>165352.44099999999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85948</v>
      </c>
      <c r="F5" s="100">
        <f t="shared" ref="F5:M5" si="1">SUM(F6:F7)</f>
        <v>100875</v>
      </c>
      <c r="G5" s="100">
        <f t="shared" si="1"/>
        <v>95291.727870000002</v>
      </c>
      <c r="H5" s="101">
        <f t="shared" si="1"/>
        <v>108036</v>
      </c>
      <c r="I5" s="100">
        <f t="shared" si="1"/>
        <v>108586</v>
      </c>
      <c r="J5" s="102">
        <f t="shared" si="1"/>
        <v>108037</v>
      </c>
      <c r="K5" s="100">
        <f t="shared" si="1"/>
        <v>117440</v>
      </c>
      <c r="L5" s="100">
        <f t="shared" si="1"/>
        <v>127165</v>
      </c>
      <c r="M5" s="100">
        <f t="shared" si="1"/>
        <v>132942.745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74123</v>
      </c>
      <c r="F6" s="79">
        <v>85708</v>
      </c>
      <c r="G6" s="79">
        <v>82179.158800000005</v>
      </c>
      <c r="H6" s="80">
        <v>89051</v>
      </c>
      <c r="I6" s="79">
        <v>89601</v>
      </c>
      <c r="J6" s="81">
        <v>88123</v>
      </c>
      <c r="K6" s="79">
        <v>102574</v>
      </c>
      <c r="L6" s="79">
        <v>111978</v>
      </c>
      <c r="M6" s="79">
        <v>116577.834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11825</v>
      </c>
      <c r="F7" s="93">
        <v>15167</v>
      </c>
      <c r="G7" s="93">
        <v>13112.56907</v>
      </c>
      <c r="H7" s="94">
        <v>18985</v>
      </c>
      <c r="I7" s="93">
        <v>18985</v>
      </c>
      <c r="J7" s="95">
        <v>19914</v>
      </c>
      <c r="K7" s="93">
        <v>14866</v>
      </c>
      <c r="L7" s="93">
        <v>15187</v>
      </c>
      <c r="M7" s="93">
        <v>16364.911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11436</v>
      </c>
      <c r="F8" s="100">
        <f t="shared" ref="F8:M8" si="2">SUM(F9:F46)</f>
        <v>18352</v>
      </c>
      <c r="G8" s="100">
        <f t="shared" si="2"/>
        <v>24842.2</v>
      </c>
      <c r="H8" s="101">
        <f t="shared" si="2"/>
        <v>32192</v>
      </c>
      <c r="I8" s="100">
        <f t="shared" si="2"/>
        <v>29082</v>
      </c>
      <c r="J8" s="102">
        <f t="shared" si="2"/>
        <v>32002</v>
      </c>
      <c r="K8" s="100">
        <f t="shared" si="2"/>
        <v>28134</v>
      </c>
      <c r="L8" s="100">
        <f t="shared" si="2"/>
        <v>29032</v>
      </c>
      <c r="M8" s="100">
        <f t="shared" si="2"/>
        <v>32409.696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44</v>
      </c>
      <c r="G9" s="79">
        <v>0</v>
      </c>
      <c r="H9" s="80">
        <v>45</v>
      </c>
      <c r="I9" s="79">
        <v>45</v>
      </c>
      <c r="J9" s="81">
        <v>54</v>
      </c>
      <c r="K9" s="79">
        <v>45</v>
      </c>
      <c r="L9" s="79">
        <v>15</v>
      </c>
      <c r="M9" s="79">
        <v>15.795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1601</v>
      </c>
      <c r="F10" s="86">
        <v>541</v>
      </c>
      <c r="G10" s="86">
        <v>468</v>
      </c>
      <c r="H10" s="87">
        <v>5927</v>
      </c>
      <c r="I10" s="86">
        <v>4542</v>
      </c>
      <c r="J10" s="88">
        <v>651</v>
      </c>
      <c r="K10" s="86">
        <v>280</v>
      </c>
      <c r="L10" s="86">
        <v>379</v>
      </c>
      <c r="M10" s="86">
        <v>399.08699999999999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24</v>
      </c>
      <c r="F11" s="86">
        <v>33</v>
      </c>
      <c r="G11" s="86">
        <v>262</v>
      </c>
      <c r="H11" s="87">
        <v>306</v>
      </c>
      <c r="I11" s="86">
        <v>317</v>
      </c>
      <c r="J11" s="88">
        <v>486</v>
      </c>
      <c r="K11" s="86">
        <v>379</v>
      </c>
      <c r="L11" s="86">
        <v>363</v>
      </c>
      <c r="M11" s="86">
        <v>382.23899999999998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-3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3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213</v>
      </c>
      <c r="F14" s="86">
        <v>106</v>
      </c>
      <c r="G14" s="86">
        <v>163</v>
      </c>
      <c r="H14" s="87">
        <v>370</v>
      </c>
      <c r="I14" s="86">
        <v>379</v>
      </c>
      <c r="J14" s="88">
        <v>277</v>
      </c>
      <c r="K14" s="86">
        <v>654</v>
      </c>
      <c r="L14" s="86">
        <v>456</v>
      </c>
      <c r="M14" s="86">
        <v>480.16800000000001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1</v>
      </c>
      <c r="G15" s="86">
        <v>1019</v>
      </c>
      <c r="H15" s="87">
        <v>2017</v>
      </c>
      <c r="I15" s="86">
        <v>2117</v>
      </c>
      <c r="J15" s="88">
        <v>1968</v>
      </c>
      <c r="K15" s="86">
        <v>1886</v>
      </c>
      <c r="L15" s="86">
        <v>2476</v>
      </c>
      <c r="M15" s="86">
        <v>1622.2279999999998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1117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3533</v>
      </c>
      <c r="F17" s="86">
        <v>1077</v>
      </c>
      <c r="G17" s="86">
        <v>320</v>
      </c>
      <c r="H17" s="87">
        <v>4660</v>
      </c>
      <c r="I17" s="86">
        <v>4552</v>
      </c>
      <c r="J17" s="88">
        <v>6432</v>
      </c>
      <c r="K17" s="86">
        <v>3370</v>
      </c>
      <c r="L17" s="86">
        <v>2758</v>
      </c>
      <c r="M17" s="86">
        <v>2404.1739999999995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29</v>
      </c>
      <c r="F18" s="86">
        <v>192</v>
      </c>
      <c r="G18" s="86">
        <v>6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2792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302</v>
      </c>
      <c r="F22" s="86">
        <v>6448</v>
      </c>
      <c r="G22" s="86">
        <v>2455</v>
      </c>
      <c r="H22" s="87">
        <v>3339</v>
      </c>
      <c r="I22" s="86">
        <v>2089</v>
      </c>
      <c r="J22" s="88">
        <v>1503</v>
      </c>
      <c r="K22" s="86">
        <v>750</v>
      </c>
      <c r="L22" s="86">
        <v>1412</v>
      </c>
      <c r="M22" s="86">
        <v>4098.8360000000002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34</v>
      </c>
      <c r="G23" s="86">
        <v>12</v>
      </c>
      <c r="H23" s="87">
        <v>0</v>
      </c>
      <c r="I23" s="86">
        <v>12</v>
      </c>
      <c r="J23" s="88">
        <v>41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30</v>
      </c>
      <c r="L24" s="86">
        <v>30</v>
      </c>
      <c r="M24" s="86">
        <v>31.589999999999996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741</v>
      </c>
      <c r="H25" s="87">
        <v>197</v>
      </c>
      <c r="I25" s="86">
        <v>197</v>
      </c>
      <c r="J25" s="88">
        <v>63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175</v>
      </c>
      <c r="F27" s="86">
        <v>393</v>
      </c>
      <c r="G27" s="86">
        <v>620.9</v>
      </c>
      <c r="H27" s="87">
        <v>290</v>
      </c>
      <c r="I27" s="86">
        <v>290</v>
      </c>
      <c r="J27" s="88">
        <v>340</v>
      </c>
      <c r="K27" s="86">
        <v>700</v>
      </c>
      <c r="L27" s="86">
        <v>500</v>
      </c>
      <c r="M27" s="86">
        <v>526.5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182</v>
      </c>
      <c r="F28" s="86">
        <v>1924</v>
      </c>
      <c r="G28" s="86">
        <v>673</v>
      </c>
      <c r="H28" s="87">
        <v>2173</v>
      </c>
      <c r="I28" s="86">
        <v>1623</v>
      </c>
      <c r="J28" s="88">
        <v>2311</v>
      </c>
      <c r="K28" s="86">
        <v>1935</v>
      </c>
      <c r="L28" s="86">
        <v>6471</v>
      </c>
      <c r="M28" s="86">
        <v>6525.9629999999997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</v>
      </c>
      <c r="F29" s="86">
        <v>1</v>
      </c>
      <c r="G29" s="86">
        <v>1</v>
      </c>
      <c r="H29" s="87">
        <v>0</v>
      </c>
      <c r="I29" s="86">
        <v>10</v>
      </c>
      <c r="J29" s="88">
        <v>17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</v>
      </c>
      <c r="F30" s="86">
        <v>511</v>
      </c>
      <c r="G30" s="86">
        <v>155</v>
      </c>
      <c r="H30" s="87">
        <v>0</v>
      </c>
      <c r="I30" s="86">
        <v>0</v>
      </c>
      <c r="J30" s="88">
        <v>18</v>
      </c>
      <c r="K30" s="86">
        <v>1259</v>
      </c>
      <c r="L30" s="86">
        <v>1392</v>
      </c>
      <c r="M30" s="86">
        <v>1465.7759999999998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87</v>
      </c>
      <c r="F32" s="86">
        <v>474</v>
      </c>
      <c r="G32" s="86">
        <v>1184</v>
      </c>
      <c r="H32" s="87">
        <v>0</v>
      </c>
      <c r="I32" s="86">
        <v>2</v>
      </c>
      <c r="J32" s="88">
        <v>565</v>
      </c>
      <c r="K32" s="86">
        <v>900</v>
      </c>
      <c r="L32" s="86">
        <v>913</v>
      </c>
      <c r="M32" s="86">
        <v>961.3889999999999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42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36</v>
      </c>
      <c r="F34" s="86">
        <v>0</v>
      </c>
      <c r="G34" s="86">
        <v>55</v>
      </c>
      <c r="H34" s="87">
        <v>0</v>
      </c>
      <c r="I34" s="86">
        <v>0</v>
      </c>
      <c r="J34" s="88">
        <v>29</v>
      </c>
      <c r="K34" s="86">
        <v>117</v>
      </c>
      <c r="L34" s="86">
        <v>122</v>
      </c>
      <c r="M34" s="86">
        <v>128.46599999999998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49</v>
      </c>
      <c r="F37" s="86">
        <v>116</v>
      </c>
      <c r="G37" s="86">
        <v>1974</v>
      </c>
      <c r="H37" s="87">
        <v>20</v>
      </c>
      <c r="I37" s="86">
        <v>48</v>
      </c>
      <c r="J37" s="88">
        <v>3798</v>
      </c>
      <c r="K37" s="86">
        <v>4038</v>
      </c>
      <c r="L37" s="86">
        <v>1373</v>
      </c>
      <c r="M37" s="86">
        <v>1045.7689999999998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41</v>
      </c>
      <c r="F38" s="86">
        <v>1712</v>
      </c>
      <c r="G38" s="86">
        <v>78</v>
      </c>
      <c r="H38" s="87">
        <v>48</v>
      </c>
      <c r="I38" s="86">
        <v>88</v>
      </c>
      <c r="J38" s="88">
        <v>372</v>
      </c>
      <c r="K38" s="86">
        <v>11</v>
      </c>
      <c r="L38" s="86">
        <v>101</v>
      </c>
      <c r="M38" s="86">
        <v>106.35299999999999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1610</v>
      </c>
      <c r="H39" s="87">
        <v>1399</v>
      </c>
      <c r="I39" s="86">
        <v>1399</v>
      </c>
      <c r="J39" s="88">
        <v>1279</v>
      </c>
      <c r="K39" s="86">
        <v>1951</v>
      </c>
      <c r="L39" s="86">
        <v>3160</v>
      </c>
      <c r="M39" s="86">
        <v>3327.4799999999996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40</v>
      </c>
      <c r="F40" s="86">
        <v>53</v>
      </c>
      <c r="G40" s="86">
        <v>4779</v>
      </c>
      <c r="H40" s="87">
        <v>4409</v>
      </c>
      <c r="I40" s="86">
        <v>4359</v>
      </c>
      <c r="J40" s="88">
        <v>4770</v>
      </c>
      <c r="K40" s="86">
        <v>1129</v>
      </c>
      <c r="L40" s="86">
        <v>1189</v>
      </c>
      <c r="M40" s="86">
        <v>2252.0169999999998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174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1994</v>
      </c>
      <c r="F42" s="86">
        <v>4182</v>
      </c>
      <c r="G42" s="86">
        <v>5922</v>
      </c>
      <c r="H42" s="87">
        <v>4862</v>
      </c>
      <c r="I42" s="86">
        <v>4966</v>
      </c>
      <c r="J42" s="88">
        <v>5551</v>
      </c>
      <c r="K42" s="86">
        <v>6348</v>
      </c>
      <c r="L42" s="86">
        <v>4331</v>
      </c>
      <c r="M42" s="86">
        <v>4960.5429999999997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55</v>
      </c>
      <c r="G43" s="86">
        <v>22</v>
      </c>
      <c r="H43" s="87">
        <v>117</v>
      </c>
      <c r="I43" s="86">
        <v>172</v>
      </c>
      <c r="J43" s="88">
        <v>172</v>
      </c>
      <c r="K43" s="86">
        <v>295</v>
      </c>
      <c r="L43" s="86">
        <v>125</v>
      </c>
      <c r="M43" s="86">
        <v>131.625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44</v>
      </c>
      <c r="F44" s="86">
        <v>112</v>
      </c>
      <c r="G44" s="86">
        <v>499</v>
      </c>
      <c r="H44" s="87">
        <v>704</v>
      </c>
      <c r="I44" s="86">
        <v>616</v>
      </c>
      <c r="J44" s="88">
        <v>602</v>
      </c>
      <c r="K44" s="86">
        <v>738</v>
      </c>
      <c r="L44" s="86">
        <v>695</v>
      </c>
      <c r="M44" s="86">
        <v>731.83499999999992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295</v>
      </c>
      <c r="F45" s="86">
        <v>340</v>
      </c>
      <c r="G45" s="86">
        <v>461</v>
      </c>
      <c r="H45" s="87">
        <v>1309</v>
      </c>
      <c r="I45" s="86">
        <v>1259</v>
      </c>
      <c r="J45" s="88">
        <v>668</v>
      </c>
      <c r="K45" s="86">
        <v>1319</v>
      </c>
      <c r="L45" s="86">
        <v>771</v>
      </c>
      <c r="M45" s="86">
        <v>811.86299999999994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29.3</v>
      </c>
      <c r="H46" s="94">
        <v>0</v>
      </c>
      <c r="I46" s="93">
        <v>0</v>
      </c>
      <c r="J46" s="95">
        <v>35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2000</v>
      </c>
      <c r="F51" s="72">
        <f t="shared" ref="F51:M51" si="4">F52+F59+F62+F63+F64+F72+F73</f>
        <v>0</v>
      </c>
      <c r="G51" s="72">
        <f t="shared" si="4"/>
        <v>0</v>
      </c>
      <c r="H51" s="73">
        <f t="shared" si="4"/>
        <v>0</v>
      </c>
      <c r="I51" s="72">
        <f t="shared" si="4"/>
        <v>1425</v>
      </c>
      <c r="J51" s="74">
        <f t="shared" si="4"/>
        <v>1425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2000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1425</v>
      </c>
      <c r="J52" s="81">
        <f t="shared" si="5"/>
        <v>1425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2000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1425</v>
      </c>
      <c r="J56" s="95">
        <f t="shared" si="7"/>
        <v>1425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2000</v>
      </c>
      <c r="F57" s="79">
        <v>0</v>
      </c>
      <c r="G57" s="79">
        <v>0</v>
      </c>
      <c r="H57" s="80">
        <v>0</v>
      </c>
      <c r="I57" s="79">
        <v>1425</v>
      </c>
      <c r="J57" s="81">
        <v>1425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2910</v>
      </c>
      <c r="F77" s="72">
        <f t="shared" ref="F77:M77" si="13">F78+F81+F84+F85+F86+F87+F88</f>
        <v>7792</v>
      </c>
      <c r="G77" s="72">
        <f t="shared" si="13"/>
        <v>8600</v>
      </c>
      <c r="H77" s="73">
        <f t="shared" si="13"/>
        <v>4656</v>
      </c>
      <c r="I77" s="72">
        <f t="shared" si="13"/>
        <v>5976</v>
      </c>
      <c r="J77" s="74">
        <f t="shared" si="13"/>
        <v>5009</v>
      </c>
      <c r="K77" s="72">
        <f t="shared" si="13"/>
        <v>16300</v>
      </c>
      <c r="L77" s="72">
        <f t="shared" si="13"/>
        <v>15776</v>
      </c>
      <c r="M77" s="72">
        <f t="shared" si="13"/>
        <v>14000.128000000001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2910</v>
      </c>
      <c r="F78" s="100">
        <f t="shared" ref="F78:M78" si="14">SUM(F79:F80)</f>
        <v>7792</v>
      </c>
      <c r="G78" s="100">
        <f t="shared" si="14"/>
        <v>8600</v>
      </c>
      <c r="H78" s="101">
        <f t="shared" si="14"/>
        <v>4656</v>
      </c>
      <c r="I78" s="100">
        <f t="shared" si="14"/>
        <v>5906</v>
      </c>
      <c r="J78" s="102">
        <f t="shared" si="14"/>
        <v>4743</v>
      </c>
      <c r="K78" s="100">
        <f t="shared" si="14"/>
        <v>16300</v>
      </c>
      <c r="L78" s="100">
        <f t="shared" si="14"/>
        <v>15776</v>
      </c>
      <c r="M78" s="100">
        <f t="shared" si="14"/>
        <v>14000.128000000001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2910</v>
      </c>
      <c r="F79" s="79">
        <v>7792</v>
      </c>
      <c r="G79" s="79">
        <v>8600</v>
      </c>
      <c r="H79" s="80">
        <v>4656</v>
      </c>
      <c r="I79" s="79">
        <v>5906</v>
      </c>
      <c r="J79" s="81">
        <v>4743</v>
      </c>
      <c r="K79" s="79">
        <v>16250</v>
      </c>
      <c r="L79" s="79">
        <v>15776</v>
      </c>
      <c r="M79" s="79">
        <v>14000.128000000001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50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70</v>
      </c>
      <c r="J81" s="88">
        <f t="shared" si="15"/>
        <v>266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70</v>
      </c>
      <c r="J83" s="95">
        <v>266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3841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102294</v>
      </c>
      <c r="F92" s="46">
        <f t="shared" ref="F92:M92" si="16">F4+F51+F77+F90</f>
        <v>127019</v>
      </c>
      <c r="G92" s="46">
        <f t="shared" si="16"/>
        <v>128733.92787</v>
      </c>
      <c r="H92" s="47">
        <f t="shared" si="16"/>
        <v>144884</v>
      </c>
      <c r="I92" s="46">
        <f t="shared" si="16"/>
        <v>145069</v>
      </c>
      <c r="J92" s="48">
        <f t="shared" si="16"/>
        <v>150314</v>
      </c>
      <c r="K92" s="46">
        <f t="shared" si="16"/>
        <v>161874</v>
      </c>
      <c r="L92" s="46">
        <f t="shared" si="16"/>
        <v>171973</v>
      </c>
      <c r="M92" s="46">
        <f t="shared" si="16"/>
        <v>179352.56899999999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167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154</v>
      </c>
      <c r="D3" s="17" t="s">
        <v>155</v>
      </c>
      <c r="E3" s="17" t="s">
        <v>156</v>
      </c>
      <c r="F3" s="173" t="s">
        <v>157</v>
      </c>
      <c r="G3" s="174"/>
      <c r="H3" s="175"/>
      <c r="I3" s="17" t="s">
        <v>158</v>
      </c>
      <c r="J3" s="17" t="s">
        <v>159</v>
      </c>
      <c r="K3" s="17" t="s">
        <v>122</v>
      </c>
      <c r="Z3" s="54" t="s">
        <v>32</v>
      </c>
    </row>
    <row r="4" spans="1:27" s="14" customFormat="1" ht="12.75" customHeight="1" x14ac:dyDescent="0.25">
      <c r="A4" s="25"/>
      <c r="B4" s="55" t="s">
        <v>123</v>
      </c>
      <c r="C4" s="33">
        <v>145812</v>
      </c>
      <c r="D4" s="33">
        <v>161016</v>
      </c>
      <c r="E4" s="33">
        <v>143517.01317000002</v>
      </c>
      <c r="F4" s="27">
        <v>152754</v>
      </c>
      <c r="G4" s="28">
        <v>152649</v>
      </c>
      <c r="H4" s="29">
        <v>152649</v>
      </c>
      <c r="I4" s="33">
        <v>157914</v>
      </c>
      <c r="J4" s="33">
        <v>163584</v>
      </c>
      <c r="K4" s="33">
        <v>170660.98299999998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130</v>
      </c>
      <c r="C5" s="33">
        <v>164701</v>
      </c>
      <c r="D5" s="33">
        <v>190089</v>
      </c>
      <c r="E5" s="33">
        <v>243637.04249999998</v>
      </c>
      <c r="F5" s="32">
        <v>255933</v>
      </c>
      <c r="G5" s="33">
        <v>256459</v>
      </c>
      <c r="H5" s="34">
        <v>258057</v>
      </c>
      <c r="I5" s="33">
        <v>283037</v>
      </c>
      <c r="J5" s="33">
        <v>300412</v>
      </c>
      <c r="K5" s="33">
        <v>339669.83600000007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132</v>
      </c>
      <c r="C6" s="33">
        <v>102294</v>
      </c>
      <c r="D6" s="33">
        <v>127019</v>
      </c>
      <c r="E6" s="33">
        <v>128733.92787</v>
      </c>
      <c r="F6" s="32">
        <v>144884</v>
      </c>
      <c r="G6" s="33">
        <v>145069</v>
      </c>
      <c r="H6" s="34">
        <v>150314</v>
      </c>
      <c r="I6" s="33">
        <v>161874</v>
      </c>
      <c r="J6" s="33">
        <v>171973</v>
      </c>
      <c r="K6" s="33">
        <v>179352.56899999999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133</v>
      </c>
      <c r="C7" s="33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3">
        <v>0</v>
      </c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134</v>
      </c>
      <c r="C8" s="33">
        <v>0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135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136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137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138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124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125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126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127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128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129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412807</v>
      </c>
      <c r="D19" s="46">
        <f t="shared" ref="D19:K19" si="1">SUM(D4:D18)</f>
        <v>478124</v>
      </c>
      <c r="E19" s="46">
        <f t="shared" si="1"/>
        <v>515887.98354000004</v>
      </c>
      <c r="F19" s="47">
        <f t="shared" si="1"/>
        <v>553571</v>
      </c>
      <c r="G19" s="46">
        <f t="shared" si="1"/>
        <v>554177</v>
      </c>
      <c r="H19" s="48">
        <f t="shared" si="1"/>
        <v>561020</v>
      </c>
      <c r="I19" s="46">
        <f t="shared" si="1"/>
        <v>602825</v>
      </c>
      <c r="J19" s="46">
        <f t="shared" si="1"/>
        <v>635969</v>
      </c>
      <c r="K19" s="46">
        <f t="shared" si="1"/>
        <v>689683.38800000004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154</v>
      </c>
      <c r="D3" s="17" t="s">
        <v>155</v>
      </c>
      <c r="E3" s="17" t="s">
        <v>156</v>
      </c>
      <c r="F3" s="173" t="s">
        <v>157</v>
      </c>
      <c r="G3" s="174"/>
      <c r="H3" s="175"/>
      <c r="I3" s="17" t="s">
        <v>158</v>
      </c>
      <c r="J3" s="17" t="s">
        <v>159</v>
      </c>
      <c r="K3" s="17" t="s">
        <v>122</v>
      </c>
    </row>
    <row r="4" spans="1:27" s="23" customFormat="1" ht="12.75" customHeight="1" x14ac:dyDescent="0.25">
      <c r="A4" s="18"/>
      <c r="B4" s="19" t="s">
        <v>6</v>
      </c>
      <c r="C4" s="20">
        <f>SUM(C5:C7)</f>
        <v>379273</v>
      </c>
      <c r="D4" s="20">
        <f t="shared" ref="D4:K4" si="0">SUM(D5:D7)</f>
        <v>443875</v>
      </c>
      <c r="E4" s="20">
        <f t="shared" si="0"/>
        <v>460342.98353999993</v>
      </c>
      <c r="F4" s="21">
        <f t="shared" si="0"/>
        <v>509813</v>
      </c>
      <c r="G4" s="20">
        <f t="shared" si="0"/>
        <v>505924</v>
      </c>
      <c r="H4" s="22">
        <f t="shared" si="0"/>
        <v>508365</v>
      </c>
      <c r="I4" s="20">
        <f t="shared" si="0"/>
        <v>536870</v>
      </c>
      <c r="J4" s="20">
        <f t="shared" si="0"/>
        <v>574247</v>
      </c>
      <c r="K4" s="20">
        <f t="shared" si="0"/>
        <v>627302.61999999988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229400</v>
      </c>
      <c r="D5" s="28">
        <v>254125</v>
      </c>
      <c r="E5" s="28">
        <v>267441.28353999997</v>
      </c>
      <c r="F5" s="27">
        <v>303223</v>
      </c>
      <c r="G5" s="28">
        <v>303632</v>
      </c>
      <c r="H5" s="29">
        <v>303085</v>
      </c>
      <c r="I5" s="28">
        <v>326875</v>
      </c>
      <c r="J5" s="28">
        <v>354462</v>
      </c>
      <c r="K5" s="29">
        <v>374136.48599999992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149866</v>
      </c>
      <c r="D6" s="33">
        <v>189641</v>
      </c>
      <c r="E6" s="33">
        <v>192887.69999999998</v>
      </c>
      <c r="F6" s="32">
        <v>206590</v>
      </c>
      <c r="G6" s="33">
        <v>202292</v>
      </c>
      <c r="H6" s="34">
        <v>205280</v>
      </c>
      <c r="I6" s="33">
        <v>209995</v>
      </c>
      <c r="J6" s="33">
        <v>219785</v>
      </c>
      <c r="K6" s="34">
        <v>253166.13399999996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7</v>
      </c>
      <c r="D7" s="36">
        <v>109</v>
      </c>
      <c r="E7" s="36">
        <v>14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15948</v>
      </c>
      <c r="D8" s="20">
        <f t="shared" ref="D8:K8" si="1">SUM(D9:D15)</f>
        <v>15140</v>
      </c>
      <c r="E8" s="20">
        <f t="shared" si="1"/>
        <v>30806</v>
      </c>
      <c r="F8" s="21">
        <f t="shared" si="1"/>
        <v>36435</v>
      </c>
      <c r="G8" s="20">
        <f t="shared" si="1"/>
        <v>39610</v>
      </c>
      <c r="H8" s="22">
        <f t="shared" si="1"/>
        <v>39500</v>
      </c>
      <c r="I8" s="20">
        <f t="shared" si="1"/>
        <v>38476</v>
      </c>
      <c r="J8" s="20">
        <f t="shared" si="1"/>
        <v>38473</v>
      </c>
      <c r="K8" s="20">
        <f t="shared" si="1"/>
        <v>40511.571000000004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5050</v>
      </c>
      <c r="D9" s="28">
        <v>2144</v>
      </c>
      <c r="E9" s="28">
        <v>6185</v>
      </c>
      <c r="F9" s="27">
        <v>5400</v>
      </c>
      <c r="G9" s="28">
        <v>6825</v>
      </c>
      <c r="H9" s="29">
        <v>6825</v>
      </c>
      <c r="I9" s="28">
        <v>8694</v>
      </c>
      <c r="J9" s="28">
        <v>8694</v>
      </c>
      <c r="K9" s="29">
        <v>9154.7819999999992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3068</v>
      </c>
      <c r="D10" s="33">
        <v>5822</v>
      </c>
      <c r="E10" s="33">
        <v>4343</v>
      </c>
      <c r="F10" s="32">
        <v>6756</v>
      </c>
      <c r="G10" s="33">
        <v>7605</v>
      </c>
      <c r="H10" s="34">
        <v>7305</v>
      </c>
      <c r="I10" s="33">
        <v>3886</v>
      </c>
      <c r="J10" s="33">
        <v>6372</v>
      </c>
      <c r="K10" s="34">
        <v>6709.2179999999989</v>
      </c>
    </row>
    <row r="11" spans="1:27" s="14" customFormat="1" ht="12.75" customHeight="1" x14ac:dyDescent="0.25">
      <c r="A11" s="25"/>
      <c r="B11" s="26" t="s">
        <v>16</v>
      </c>
      <c r="C11" s="32">
        <v>2668</v>
      </c>
      <c r="D11" s="33">
        <v>3270</v>
      </c>
      <c r="E11" s="33">
        <v>3797</v>
      </c>
      <c r="F11" s="32">
        <v>2423</v>
      </c>
      <c r="G11" s="33">
        <v>2423</v>
      </c>
      <c r="H11" s="34">
        <v>2506</v>
      </c>
      <c r="I11" s="33">
        <v>2402</v>
      </c>
      <c r="J11" s="33">
        <v>3188</v>
      </c>
      <c r="K11" s="34">
        <v>3356.9639999999999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4737</v>
      </c>
      <c r="D13" s="33">
        <v>3800</v>
      </c>
      <c r="E13" s="33">
        <v>16422</v>
      </c>
      <c r="F13" s="32">
        <v>21656</v>
      </c>
      <c r="G13" s="33">
        <v>22432</v>
      </c>
      <c r="H13" s="34">
        <v>22432</v>
      </c>
      <c r="I13" s="33">
        <v>23283</v>
      </c>
      <c r="J13" s="33">
        <v>19623</v>
      </c>
      <c r="K13" s="34">
        <v>20663.019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425</v>
      </c>
      <c r="D15" s="36">
        <v>104</v>
      </c>
      <c r="E15" s="36">
        <v>59</v>
      </c>
      <c r="F15" s="35">
        <v>200</v>
      </c>
      <c r="G15" s="36">
        <v>325</v>
      </c>
      <c r="H15" s="37">
        <v>432</v>
      </c>
      <c r="I15" s="36">
        <v>211</v>
      </c>
      <c r="J15" s="36">
        <v>596</v>
      </c>
      <c r="K15" s="37">
        <v>627.58799999999997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17574</v>
      </c>
      <c r="D16" s="20">
        <f t="shared" ref="D16:K16" si="2">SUM(D17:D23)</f>
        <v>18344</v>
      </c>
      <c r="E16" s="20">
        <f t="shared" si="2"/>
        <v>23984</v>
      </c>
      <c r="F16" s="21">
        <f t="shared" si="2"/>
        <v>7323</v>
      </c>
      <c r="G16" s="20">
        <f t="shared" si="2"/>
        <v>8643</v>
      </c>
      <c r="H16" s="22">
        <f t="shared" si="2"/>
        <v>7709</v>
      </c>
      <c r="I16" s="20">
        <f t="shared" si="2"/>
        <v>27479</v>
      </c>
      <c r="J16" s="20">
        <f t="shared" si="2"/>
        <v>23249</v>
      </c>
      <c r="K16" s="20">
        <f t="shared" si="2"/>
        <v>21869.197</v>
      </c>
    </row>
    <row r="17" spans="1:11" s="14" customFormat="1" ht="12.75" customHeight="1" x14ac:dyDescent="0.25">
      <c r="A17" s="25"/>
      <c r="B17" s="26" t="s">
        <v>22</v>
      </c>
      <c r="C17" s="27">
        <v>2910</v>
      </c>
      <c r="D17" s="28">
        <v>7792</v>
      </c>
      <c r="E17" s="28">
        <v>8600</v>
      </c>
      <c r="F17" s="27">
        <v>4656</v>
      </c>
      <c r="G17" s="28">
        <v>5906</v>
      </c>
      <c r="H17" s="29">
        <v>4743</v>
      </c>
      <c r="I17" s="28">
        <v>16300</v>
      </c>
      <c r="J17" s="28">
        <v>15776</v>
      </c>
      <c r="K17" s="29">
        <v>14000.128000000001</v>
      </c>
    </row>
    <row r="18" spans="1:11" s="14" customFormat="1" ht="12.75" customHeight="1" x14ac:dyDescent="0.25">
      <c r="A18" s="25"/>
      <c r="B18" s="26" t="s">
        <v>23</v>
      </c>
      <c r="C18" s="32">
        <v>14664</v>
      </c>
      <c r="D18" s="33">
        <v>9906</v>
      </c>
      <c r="E18" s="33">
        <v>14791</v>
      </c>
      <c r="F18" s="32">
        <v>2667</v>
      </c>
      <c r="G18" s="33">
        <v>2737</v>
      </c>
      <c r="H18" s="34">
        <v>2966</v>
      </c>
      <c r="I18" s="33">
        <v>11179</v>
      </c>
      <c r="J18" s="33">
        <v>7473</v>
      </c>
      <c r="K18" s="34">
        <v>7869.0689999999995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646</v>
      </c>
      <c r="E23" s="36">
        <v>593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12</v>
      </c>
      <c r="D24" s="20">
        <v>765</v>
      </c>
      <c r="E24" s="20">
        <v>755</v>
      </c>
      <c r="F24" s="21">
        <v>0</v>
      </c>
      <c r="G24" s="20">
        <v>0</v>
      </c>
      <c r="H24" s="22">
        <v>5446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412807</v>
      </c>
      <c r="D26" s="46">
        <f t="shared" ref="D26:K26" si="3">+D4+D8+D16+D24</f>
        <v>478124</v>
      </c>
      <c r="E26" s="46">
        <f t="shared" si="3"/>
        <v>515887.98353999993</v>
      </c>
      <c r="F26" s="47">
        <f t="shared" si="3"/>
        <v>553571</v>
      </c>
      <c r="G26" s="46">
        <f t="shared" si="3"/>
        <v>554177</v>
      </c>
      <c r="H26" s="48">
        <f t="shared" si="3"/>
        <v>561020</v>
      </c>
      <c r="I26" s="46">
        <f t="shared" si="3"/>
        <v>602825</v>
      </c>
      <c r="J26" s="46">
        <f t="shared" si="3"/>
        <v>635969</v>
      </c>
      <c r="K26" s="46">
        <f t="shared" si="3"/>
        <v>689683.38799999992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166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154</v>
      </c>
      <c r="D3" s="17" t="s">
        <v>155</v>
      </c>
      <c r="E3" s="17" t="s">
        <v>156</v>
      </c>
      <c r="F3" s="173" t="s">
        <v>157</v>
      </c>
      <c r="G3" s="174"/>
      <c r="H3" s="175"/>
      <c r="I3" s="17" t="s">
        <v>158</v>
      </c>
      <c r="J3" s="17" t="s">
        <v>159</v>
      </c>
      <c r="K3" s="17" t="s">
        <v>122</v>
      </c>
      <c r="Z3" s="54" t="s">
        <v>32</v>
      </c>
    </row>
    <row r="4" spans="1:27" s="14" customFormat="1" ht="12.75" customHeight="1" x14ac:dyDescent="0.25">
      <c r="A4" s="25"/>
      <c r="B4" s="56" t="s">
        <v>139</v>
      </c>
      <c r="C4" s="33">
        <v>103430</v>
      </c>
      <c r="D4" s="33">
        <v>106416</v>
      </c>
      <c r="E4" s="33">
        <v>87847.015159999995</v>
      </c>
      <c r="F4" s="27">
        <v>87943</v>
      </c>
      <c r="G4" s="28">
        <v>87416</v>
      </c>
      <c r="H4" s="29">
        <v>87416</v>
      </c>
      <c r="I4" s="33">
        <v>91288</v>
      </c>
      <c r="J4" s="33">
        <v>94661</v>
      </c>
      <c r="K4" s="33">
        <v>97800.032999999996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140</v>
      </c>
      <c r="C5" s="33">
        <v>12060</v>
      </c>
      <c r="D5" s="33">
        <v>17391</v>
      </c>
      <c r="E5" s="33">
        <v>20766</v>
      </c>
      <c r="F5" s="32">
        <v>23531</v>
      </c>
      <c r="G5" s="33">
        <v>23953</v>
      </c>
      <c r="H5" s="34">
        <v>23953</v>
      </c>
      <c r="I5" s="33">
        <v>23301</v>
      </c>
      <c r="J5" s="33">
        <v>23933</v>
      </c>
      <c r="K5" s="33">
        <v>25364.449000000001</v>
      </c>
      <c r="Z5" s="53">
        <f t="shared" si="0"/>
        <v>1</v>
      </c>
      <c r="AA5" s="30">
        <v>3</v>
      </c>
    </row>
    <row r="6" spans="1:27" s="14" customFormat="1" ht="12.75" customHeight="1" x14ac:dyDescent="0.25">
      <c r="A6" s="25"/>
      <c r="B6" s="56" t="s">
        <v>141</v>
      </c>
      <c r="C6" s="33">
        <v>5128</v>
      </c>
      <c r="D6" s="33">
        <v>4213</v>
      </c>
      <c r="E6" s="33">
        <v>6176</v>
      </c>
      <c r="F6" s="32">
        <v>6969</v>
      </c>
      <c r="G6" s="33">
        <v>6969</v>
      </c>
      <c r="H6" s="34">
        <v>6969</v>
      </c>
      <c r="I6" s="33">
        <v>7032</v>
      </c>
      <c r="J6" s="33">
        <v>7332</v>
      </c>
      <c r="K6" s="33">
        <v>7720.5959999999995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142</v>
      </c>
      <c r="C7" s="33">
        <v>25194</v>
      </c>
      <c r="D7" s="33">
        <v>32996</v>
      </c>
      <c r="E7" s="33">
        <v>28728</v>
      </c>
      <c r="F7" s="32">
        <v>34311</v>
      </c>
      <c r="G7" s="33">
        <v>34311</v>
      </c>
      <c r="H7" s="34">
        <v>34311</v>
      </c>
      <c r="I7" s="33">
        <v>36293</v>
      </c>
      <c r="J7" s="33">
        <v>37658</v>
      </c>
      <c r="K7" s="33">
        <v>39775.873999999989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145812</v>
      </c>
      <c r="D19" s="46">
        <f t="shared" ref="D19:K19" si="1">SUM(D4:D18)</f>
        <v>161016</v>
      </c>
      <c r="E19" s="46">
        <f t="shared" si="1"/>
        <v>143517.01516000001</v>
      </c>
      <c r="F19" s="47">
        <f t="shared" si="1"/>
        <v>152754</v>
      </c>
      <c r="G19" s="46">
        <f t="shared" si="1"/>
        <v>152649</v>
      </c>
      <c r="H19" s="48">
        <f t="shared" si="1"/>
        <v>152649</v>
      </c>
      <c r="I19" s="46">
        <f t="shared" si="1"/>
        <v>157914</v>
      </c>
      <c r="J19" s="46">
        <f t="shared" si="1"/>
        <v>163584</v>
      </c>
      <c r="K19" s="46">
        <f t="shared" si="1"/>
        <v>170660.95199999999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154</v>
      </c>
      <c r="D3" s="17" t="s">
        <v>155</v>
      </c>
      <c r="E3" s="17" t="s">
        <v>156</v>
      </c>
      <c r="F3" s="173" t="s">
        <v>157</v>
      </c>
      <c r="G3" s="174"/>
      <c r="H3" s="175"/>
      <c r="I3" s="17" t="s">
        <v>158</v>
      </c>
      <c r="J3" s="17" t="s">
        <v>159</v>
      </c>
      <c r="K3" s="17" t="s">
        <v>122</v>
      </c>
    </row>
    <row r="4" spans="1:27" s="23" customFormat="1" ht="12.75" customHeight="1" x14ac:dyDescent="0.25">
      <c r="A4" s="18"/>
      <c r="B4" s="19" t="s">
        <v>6</v>
      </c>
      <c r="C4" s="20">
        <f>SUM(C5:C7)</f>
        <v>134224</v>
      </c>
      <c r="D4" s="20">
        <f t="shared" ref="D4:K4" si="0">SUM(D5:D7)</f>
        <v>151138</v>
      </c>
      <c r="E4" s="20">
        <f t="shared" si="0"/>
        <v>135907.01317000002</v>
      </c>
      <c r="F4" s="21">
        <f t="shared" si="0"/>
        <v>151124</v>
      </c>
      <c r="G4" s="20">
        <f t="shared" si="0"/>
        <v>150345</v>
      </c>
      <c r="H4" s="22">
        <f t="shared" si="0"/>
        <v>150233</v>
      </c>
      <c r="I4" s="20">
        <f t="shared" si="0"/>
        <v>152370</v>
      </c>
      <c r="J4" s="20">
        <f t="shared" si="0"/>
        <v>159099</v>
      </c>
      <c r="K4" s="20">
        <f t="shared" si="0"/>
        <v>165938.77599999998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71953</v>
      </c>
      <c r="D5" s="28">
        <v>74392</v>
      </c>
      <c r="E5" s="28">
        <v>81509.113170000011</v>
      </c>
      <c r="F5" s="27">
        <v>90444</v>
      </c>
      <c r="G5" s="28">
        <v>90566</v>
      </c>
      <c r="H5" s="29">
        <v>90566</v>
      </c>
      <c r="I5" s="28">
        <v>96197</v>
      </c>
      <c r="J5" s="28">
        <v>102237</v>
      </c>
      <c r="K5" s="29">
        <v>108062.56099999999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62264</v>
      </c>
      <c r="D6" s="33">
        <v>76637</v>
      </c>
      <c r="E6" s="33">
        <v>54383.9</v>
      </c>
      <c r="F6" s="32">
        <v>60680</v>
      </c>
      <c r="G6" s="33">
        <v>59779</v>
      </c>
      <c r="H6" s="34">
        <v>59667</v>
      </c>
      <c r="I6" s="33">
        <v>56173</v>
      </c>
      <c r="J6" s="33">
        <v>56862</v>
      </c>
      <c r="K6" s="34">
        <v>57876.214999999989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7</v>
      </c>
      <c r="D7" s="36">
        <v>109</v>
      </c>
      <c r="E7" s="36">
        <v>14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425</v>
      </c>
      <c r="D8" s="20">
        <f t="shared" ref="D8:K8" si="1">SUM(D9:D15)</f>
        <v>104</v>
      </c>
      <c r="E8" s="20">
        <f t="shared" si="1"/>
        <v>59</v>
      </c>
      <c r="F8" s="21">
        <f t="shared" si="1"/>
        <v>200</v>
      </c>
      <c r="G8" s="20">
        <f t="shared" si="1"/>
        <v>874</v>
      </c>
      <c r="H8" s="22">
        <f t="shared" si="1"/>
        <v>981</v>
      </c>
      <c r="I8" s="20">
        <f t="shared" si="1"/>
        <v>1195</v>
      </c>
      <c r="J8" s="20">
        <f t="shared" si="1"/>
        <v>1662</v>
      </c>
      <c r="K8" s="20">
        <f t="shared" si="1"/>
        <v>1749.588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549</v>
      </c>
      <c r="H10" s="34">
        <v>549</v>
      </c>
      <c r="I10" s="33">
        <v>984</v>
      </c>
      <c r="J10" s="33">
        <v>1066</v>
      </c>
      <c r="K10" s="34">
        <v>1122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425</v>
      </c>
      <c r="D15" s="36">
        <v>104</v>
      </c>
      <c r="E15" s="36">
        <v>59</v>
      </c>
      <c r="F15" s="35">
        <v>200</v>
      </c>
      <c r="G15" s="36">
        <v>325</v>
      </c>
      <c r="H15" s="37">
        <v>432</v>
      </c>
      <c r="I15" s="36">
        <v>211</v>
      </c>
      <c r="J15" s="36">
        <v>596</v>
      </c>
      <c r="K15" s="37">
        <v>627.58799999999997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11151</v>
      </c>
      <c r="D16" s="20">
        <f t="shared" ref="D16:K16" si="2">SUM(D17:D23)</f>
        <v>9009</v>
      </c>
      <c r="E16" s="20">
        <f t="shared" si="2"/>
        <v>6796</v>
      </c>
      <c r="F16" s="21">
        <f t="shared" si="2"/>
        <v>1430</v>
      </c>
      <c r="G16" s="20">
        <f t="shared" si="2"/>
        <v>1430</v>
      </c>
      <c r="H16" s="22">
        <f t="shared" si="2"/>
        <v>1430</v>
      </c>
      <c r="I16" s="20">
        <f t="shared" si="2"/>
        <v>4349</v>
      </c>
      <c r="J16" s="20">
        <f t="shared" si="2"/>
        <v>2823</v>
      </c>
      <c r="K16" s="20">
        <f t="shared" si="2"/>
        <v>2972.6189999999997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11151</v>
      </c>
      <c r="D18" s="33">
        <v>8363</v>
      </c>
      <c r="E18" s="33">
        <v>6203</v>
      </c>
      <c r="F18" s="32">
        <v>1430</v>
      </c>
      <c r="G18" s="33">
        <v>1430</v>
      </c>
      <c r="H18" s="34">
        <v>1430</v>
      </c>
      <c r="I18" s="33">
        <v>4349</v>
      </c>
      <c r="J18" s="33">
        <v>2823</v>
      </c>
      <c r="K18" s="34">
        <v>2972.6189999999997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646</v>
      </c>
      <c r="E23" s="36">
        <v>593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12</v>
      </c>
      <c r="D24" s="20">
        <v>765</v>
      </c>
      <c r="E24" s="20">
        <v>755</v>
      </c>
      <c r="F24" s="21">
        <v>0</v>
      </c>
      <c r="G24" s="20">
        <v>0</v>
      </c>
      <c r="H24" s="22">
        <v>5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145812</v>
      </c>
      <c r="D26" s="46">
        <f t="shared" ref="D26:K26" si="3">+D4+D8+D16+D24</f>
        <v>161016</v>
      </c>
      <c r="E26" s="46">
        <f t="shared" si="3"/>
        <v>143517.01317000002</v>
      </c>
      <c r="F26" s="47">
        <f t="shared" si="3"/>
        <v>152754</v>
      </c>
      <c r="G26" s="46">
        <f t="shared" si="3"/>
        <v>152649</v>
      </c>
      <c r="H26" s="48">
        <f t="shared" si="3"/>
        <v>152649</v>
      </c>
      <c r="I26" s="46">
        <f t="shared" si="3"/>
        <v>157914</v>
      </c>
      <c r="J26" s="46">
        <f t="shared" si="3"/>
        <v>163584</v>
      </c>
      <c r="K26" s="46">
        <f t="shared" si="3"/>
        <v>170660.98299999998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164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154</v>
      </c>
      <c r="D3" s="17" t="s">
        <v>155</v>
      </c>
      <c r="E3" s="17" t="s">
        <v>156</v>
      </c>
      <c r="F3" s="173" t="s">
        <v>157</v>
      </c>
      <c r="G3" s="174"/>
      <c r="H3" s="175"/>
      <c r="I3" s="17" t="s">
        <v>158</v>
      </c>
      <c r="J3" s="17" t="s">
        <v>159</v>
      </c>
      <c r="K3" s="17" t="s">
        <v>122</v>
      </c>
      <c r="Z3" s="54" t="s">
        <v>32</v>
      </c>
    </row>
    <row r="4" spans="1:27" s="14" customFormat="1" ht="12.75" customHeight="1" x14ac:dyDescent="0.25">
      <c r="A4" s="25"/>
      <c r="B4" s="56" t="s">
        <v>143</v>
      </c>
      <c r="C4" s="33">
        <v>10135</v>
      </c>
      <c r="D4" s="33">
        <v>20359</v>
      </c>
      <c r="E4" s="33">
        <v>22323</v>
      </c>
      <c r="F4" s="27">
        <v>23944</v>
      </c>
      <c r="G4" s="28">
        <v>23944</v>
      </c>
      <c r="H4" s="29">
        <v>29108</v>
      </c>
      <c r="I4" s="33">
        <v>26580</v>
      </c>
      <c r="J4" s="33">
        <v>27750</v>
      </c>
      <c r="K4" s="33">
        <v>29220.75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144</v>
      </c>
      <c r="C5" s="33">
        <v>64870</v>
      </c>
      <c r="D5" s="33">
        <v>78823</v>
      </c>
      <c r="E5" s="33">
        <v>116272</v>
      </c>
      <c r="F5" s="32">
        <v>114470</v>
      </c>
      <c r="G5" s="33">
        <v>114470</v>
      </c>
      <c r="H5" s="34">
        <v>105147</v>
      </c>
      <c r="I5" s="33">
        <v>122863</v>
      </c>
      <c r="J5" s="33">
        <v>135778</v>
      </c>
      <c r="K5" s="33">
        <v>166064.234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145</v>
      </c>
      <c r="C6" s="33">
        <v>29696</v>
      </c>
      <c r="D6" s="33">
        <v>24693</v>
      </c>
      <c r="E6" s="33">
        <v>25475</v>
      </c>
      <c r="F6" s="32">
        <v>22855</v>
      </c>
      <c r="G6" s="33">
        <v>22855</v>
      </c>
      <c r="H6" s="34">
        <v>26388</v>
      </c>
      <c r="I6" s="33">
        <v>28131</v>
      </c>
      <c r="J6" s="33">
        <v>29581</v>
      </c>
      <c r="K6" s="33">
        <v>31148.792999999998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146</v>
      </c>
      <c r="C7" s="33">
        <v>0</v>
      </c>
      <c r="D7" s="33">
        <v>2880</v>
      </c>
      <c r="E7" s="33">
        <v>3449</v>
      </c>
      <c r="F7" s="32">
        <v>6939</v>
      </c>
      <c r="G7" s="33">
        <v>6939</v>
      </c>
      <c r="H7" s="34">
        <v>7563</v>
      </c>
      <c r="I7" s="33">
        <v>7504</v>
      </c>
      <c r="J7" s="33">
        <v>7808</v>
      </c>
      <c r="K7" s="33">
        <v>8221.8239999999987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147</v>
      </c>
      <c r="C8" s="33">
        <v>20896</v>
      </c>
      <c r="D8" s="33">
        <v>20963</v>
      </c>
      <c r="E8" s="33">
        <v>29217</v>
      </c>
      <c r="F8" s="32">
        <v>30775</v>
      </c>
      <c r="G8" s="33">
        <v>31381</v>
      </c>
      <c r="H8" s="34">
        <v>31381</v>
      </c>
      <c r="I8" s="33">
        <v>36629</v>
      </c>
      <c r="J8" s="33">
        <v>35525</v>
      </c>
      <c r="K8" s="33">
        <v>37407.824999999997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148</v>
      </c>
      <c r="C9" s="33">
        <v>39104</v>
      </c>
      <c r="D9" s="33">
        <v>42371</v>
      </c>
      <c r="E9" s="33">
        <v>46901</v>
      </c>
      <c r="F9" s="32">
        <v>56950</v>
      </c>
      <c r="G9" s="33">
        <v>56870</v>
      </c>
      <c r="H9" s="34">
        <v>58470</v>
      </c>
      <c r="I9" s="33">
        <v>61330</v>
      </c>
      <c r="J9" s="33">
        <v>63970</v>
      </c>
      <c r="K9" s="33">
        <v>67606.41</v>
      </c>
      <c r="Z9" s="53">
        <f t="shared" si="0"/>
        <v>1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SUM(C4:C9)</f>
        <v>164701</v>
      </c>
      <c r="D19" s="46">
        <f t="shared" ref="D19:K19" si="1">SUM(D4:D9)</f>
        <v>190089</v>
      </c>
      <c r="E19" s="46">
        <f t="shared" si="1"/>
        <v>243637</v>
      </c>
      <c r="F19" s="47">
        <f t="shared" si="1"/>
        <v>255933</v>
      </c>
      <c r="G19" s="46">
        <f t="shared" si="1"/>
        <v>256459</v>
      </c>
      <c r="H19" s="48">
        <f t="shared" si="1"/>
        <v>258057</v>
      </c>
      <c r="I19" s="46">
        <f t="shared" si="1"/>
        <v>283037</v>
      </c>
      <c r="J19" s="46">
        <f t="shared" si="1"/>
        <v>300412</v>
      </c>
      <c r="K19" s="46">
        <f t="shared" si="1"/>
        <v>339669.83600000001</v>
      </c>
      <c r="Z19" s="53">
        <f t="shared" si="0"/>
        <v>1</v>
      </c>
    </row>
    <row r="20" spans="1:26" s="14" customFormat="1" hidden="1" x14ac:dyDescent="0.25">
      <c r="A20" s="57"/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163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154</v>
      </c>
      <c r="D3" s="17" t="s">
        <v>155</v>
      </c>
      <c r="E3" s="17" t="s">
        <v>156</v>
      </c>
      <c r="F3" s="173" t="s">
        <v>157</v>
      </c>
      <c r="G3" s="174"/>
      <c r="H3" s="175"/>
      <c r="I3" s="17" t="s">
        <v>158</v>
      </c>
      <c r="J3" s="17" t="s">
        <v>159</v>
      </c>
      <c r="K3" s="17" t="s">
        <v>122</v>
      </c>
    </row>
    <row r="4" spans="1:27" s="23" customFormat="1" ht="12.75" customHeight="1" x14ac:dyDescent="0.25">
      <c r="A4" s="18"/>
      <c r="B4" s="19" t="s">
        <v>6</v>
      </c>
      <c r="C4" s="20">
        <f>SUM(C5:C7)</f>
        <v>147665</v>
      </c>
      <c r="D4" s="20">
        <f t="shared" ref="D4:K4" si="0">SUM(D5:D7)</f>
        <v>173510</v>
      </c>
      <c r="E4" s="20">
        <f t="shared" si="0"/>
        <v>204302.04249999998</v>
      </c>
      <c r="F4" s="21">
        <f t="shared" si="0"/>
        <v>218461</v>
      </c>
      <c r="G4" s="20">
        <f t="shared" si="0"/>
        <v>217911</v>
      </c>
      <c r="H4" s="22">
        <f t="shared" si="0"/>
        <v>218093</v>
      </c>
      <c r="I4" s="20">
        <f t="shared" si="0"/>
        <v>238926</v>
      </c>
      <c r="J4" s="20">
        <f t="shared" si="0"/>
        <v>258951</v>
      </c>
      <c r="K4" s="20">
        <f t="shared" si="0"/>
        <v>296011.40300000005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71499</v>
      </c>
      <c r="D5" s="28">
        <v>78858</v>
      </c>
      <c r="E5" s="28">
        <v>90640.44249999999</v>
      </c>
      <c r="F5" s="27">
        <v>104743</v>
      </c>
      <c r="G5" s="28">
        <v>104480</v>
      </c>
      <c r="H5" s="29">
        <v>104482</v>
      </c>
      <c r="I5" s="28">
        <v>113238</v>
      </c>
      <c r="J5" s="28">
        <v>125060</v>
      </c>
      <c r="K5" s="29">
        <v>133131.18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76166</v>
      </c>
      <c r="D6" s="33">
        <v>94652</v>
      </c>
      <c r="E6" s="33">
        <v>113661.6</v>
      </c>
      <c r="F6" s="32">
        <v>113718</v>
      </c>
      <c r="G6" s="33">
        <v>113431</v>
      </c>
      <c r="H6" s="34">
        <v>113611</v>
      </c>
      <c r="I6" s="33">
        <v>125688</v>
      </c>
      <c r="J6" s="33">
        <v>133891</v>
      </c>
      <c r="K6" s="34">
        <v>162880.22300000003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13523</v>
      </c>
      <c r="D8" s="20">
        <f t="shared" ref="D8:K8" si="1">SUM(D9:D15)</f>
        <v>15036</v>
      </c>
      <c r="E8" s="20">
        <f t="shared" si="1"/>
        <v>30747</v>
      </c>
      <c r="F8" s="21">
        <f t="shared" si="1"/>
        <v>36235</v>
      </c>
      <c r="G8" s="20">
        <f t="shared" si="1"/>
        <v>37311</v>
      </c>
      <c r="H8" s="22">
        <f t="shared" si="1"/>
        <v>37094</v>
      </c>
      <c r="I8" s="20">
        <f t="shared" si="1"/>
        <v>37281</v>
      </c>
      <c r="J8" s="20">
        <f t="shared" si="1"/>
        <v>36811</v>
      </c>
      <c r="K8" s="20">
        <f t="shared" si="1"/>
        <v>38761.983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3050</v>
      </c>
      <c r="D9" s="28">
        <v>2144</v>
      </c>
      <c r="E9" s="28">
        <v>6185</v>
      </c>
      <c r="F9" s="27">
        <v>5400</v>
      </c>
      <c r="G9" s="28">
        <v>5400</v>
      </c>
      <c r="H9" s="29">
        <v>5400</v>
      </c>
      <c r="I9" s="28">
        <v>8694</v>
      </c>
      <c r="J9" s="28">
        <v>8694</v>
      </c>
      <c r="K9" s="29">
        <v>9154.7819999999992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3068</v>
      </c>
      <c r="D10" s="33">
        <v>5822</v>
      </c>
      <c r="E10" s="33">
        <v>4343</v>
      </c>
      <c r="F10" s="32">
        <v>6756</v>
      </c>
      <c r="G10" s="33">
        <v>7056</v>
      </c>
      <c r="H10" s="34">
        <v>6756</v>
      </c>
      <c r="I10" s="33">
        <v>2902</v>
      </c>
      <c r="J10" s="33">
        <v>5306</v>
      </c>
      <c r="K10" s="34">
        <v>5587.2179999999989</v>
      </c>
    </row>
    <row r="11" spans="1:27" s="14" customFormat="1" ht="12.75" customHeight="1" x14ac:dyDescent="0.25">
      <c r="A11" s="25"/>
      <c r="B11" s="26" t="s">
        <v>16</v>
      </c>
      <c r="C11" s="32">
        <v>2668</v>
      </c>
      <c r="D11" s="33">
        <v>3270</v>
      </c>
      <c r="E11" s="33">
        <v>3797</v>
      </c>
      <c r="F11" s="32">
        <v>2423</v>
      </c>
      <c r="G11" s="33">
        <v>2423</v>
      </c>
      <c r="H11" s="34">
        <v>2506</v>
      </c>
      <c r="I11" s="33">
        <v>2402</v>
      </c>
      <c r="J11" s="33">
        <v>3188</v>
      </c>
      <c r="K11" s="34">
        <v>3356.9639999999999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4737</v>
      </c>
      <c r="D13" s="33">
        <v>3800</v>
      </c>
      <c r="E13" s="33">
        <v>16422</v>
      </c>
      <c r="F13" s="32">
        <v>21656</v>
      </c>
      <c r="G13" s="33">
        <v>22432</v>
      </c>
      <c r="H13" s="34">
        <v>22432</v>
      </c>
      <c r="I13" s="33">
        <v>23283</v>
      </c>
      <c r="J13" s="33">
        <v>19623</v>
      </c>
      <c r="K13" s="34">
        <v>20663.019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3513</v>
      </c>
      <c r="D16" s="20">
        <f t="shared" ref="D16:K16" si="2">SUM(D17:D23)</f>
        <v>1543</v>
      </c>
      <c r="E16" s="20">
        <f t="shared" si="2"/>
        <v>8588</v>
      </c>
      <c r="F16" s="21">
        <f t="shared" si="2"/>
        <v>1237</v>
      </c>
      <c r="G16" s="20">
        <f t="shared" si="2"/>
        <v>1237</v>
      </c>
      <c r="H16" s="22">
        <f t="shared" si="2"/>
        <v>1270</v>
      </c>
      <c r="I16" s="20">
        <f t="shared" si="2"/>
        <v>6830</v>
      </c>
      <c r="J16" s="20">
        <f t="shared" si="2"/>
        <v>4650</v>
      </c>
      <c r="K16" s="20">
        <f t="shared" si="2"/>
        <v>4896.45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3513</v>
      </c>
      <c r="D18" s="33">
        <v>1543</v>
      </c>
      <c r="E18" s="33">
        <v>8588</v>
      </c>
      <c r="F18" s="32">
        <v>1237</v>
      </c>
      <c r="G18" s="33">
        <v>1237</v>
      </c>
      <c r="H18" s="34">
        <v>1270</v>
      </c>
      <c r="I18" s="33">
        <v>6830</v>
      </c>
      <c r="J18" s="33">
        <v>4650</v>
      </c>
      <c r="K18" s="34">
        <v>4896.45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1600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164701</v>
      </c>
      <c r="D26" s="46">
        <f t="shared" ref="D26:K26" si="3">+D4+D8+D16+D24</f>
        <v>190089</v>
      </c>
      <c r="E26" s="46">
        <f t="shared" si="3"/>
        <v>243637.04249999998</v>
      </c>
      <c r="F26" s="47">
        <f t="shared" si="3"/>
        <v>255933</v>
      </c>
      <c r="G26" s="46">
        <f t="shared" si="3"/>
        <v>256459</v>
      </c>
      <c r="H26" s="48">
        <f t="shared" si="3"/>
        <v>258057</v>
      </c>
      <c r="I26" s="46">
        <f t="shared" si="3"/>
        <v>283037</v>
      </c>
      <c r="J26" s="46">
        <f t="shared" si="3"/>
        <v>300412</v>
      </c>
      <c r="K26" s="46">
        <f t="shared" si="3"/>
        <v>339669.83600000007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162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154</v>
      </c>
      <c r="D3" s="17" t="s">
        <v>155</v>
      </c>
      <c r="E3" s="17" t="s">
        <v>156</v>
      </c>
      <c r="F3" s="173" t="s">
        <v>157</v>
      </c>
      <c r="G3" s="174"/>
      <c r="H3" s="175"/>
      <c r="I3" s="17" t="s">
        <v>158</v>
      </c>
      <c r="J3" s="17" t="s">
        <v>159</v>
      </c>
      <c r="K3" s="17" t="s">
        <v>122</v>
      </c>
      <c r="Z3" s="54" t="s">
        <v>32</v>
      </c>
    </row>
    <row r="4" spans="1:27" s="14" customFormat="1" ht="12.75" customHeight="1" x14ac:dyDescent="0.25">
      <c r="A4" s="25"/>
      <c r="B4" s="56" t="s">
        <v>149</v>
      </c>
      <c r="C4" s="33">
        <v>10173</v>
      </c>
      <c r="D4" s="33">
        <v>11285</v>
      </c>
      <c r="E4" s="33">
        <v>10478</v>
      </c>
      <c r="F4" s="27">
        <v>15235</v>
      </c>
      <c r="G4" s="28">
        <v>15868</v>
      </c>
      <c r="H4" s="29">
        <v>16370</v>
      </c>
      <c r="I4" s="33">
        <v>15800</v>
      </c>
      <c r="J4" s="33">
        <v>16555</v>
      </c>
      <c r="K4" s="33">
        <v>16932.415000000001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150</v>
      </c>
      <c r="C5" s="33">
        <v>27389</v>
      </c>
      <c r="D5" s="33">
        <v>29106</v>
      </c>
      <c r="E5" s="33">
        <v>27192</v>
      </c>
      <c r="F5" s="32">
        <v>32652</v>
      </c>
      <c r="G5" s="33">
        <v>31764</v>
      </c>
      <c r="H5" s="34">
        <v>31262</v>
      </c>
      <c r="I5" s="33">
        <v>36466</v>
      </c>
      <c r="J5" s="33">
        <v>38011</v>
      </c>
      <c r="K5" s="33">
        <v>38434.582999999999</v>
      </c>
      <c r="Z5" s="53">
        <f t="shared" si="0"/>
        <v>1</v>
      </c>
      <c r="AA5" s="30">
        <v>5</v>
      </c>
    </row>
    <row r="6" spans="1:27" s="14" customFormat="1" ht="12.75" customHeight="1" x14ac:dyDescent="0.25">
      <c r="A6" s="25"/>
      <c r="B6" s="56" t="s">
        <v>151</v>
      </c>
      <c r="C6" s="33">
        <v>21531</v>
      </c>
      <c r="D6" s="33">
        <v>25606</v>
      </c>
      <c r="E6" s="33">
        <v>28110.888179999991</v>
      </c>
      <c r="F6" s="32">
        <v>32979</v>
      </c>
      <c r="G6" s="33">
        <v>33419</v>
      </c>
      <c r="H6" s="34">
        <v>35119</v>
      </c>
      <c r="I6" s="33">
        <v>35215</v>
      </c>
      <c r="J6" s="33">
        <v>38340</v>
      </c>
      <c r="K6" s="33">
        <v>40198.019999999997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152</v>
      </c>
      <c r="C7" s="33">
        <v>43201</v>
      </c>
      <c r="D7" s="33">
        <v>61022</v>
      </c>
      <c r="E7" s="33">
        <v>62953</v>
      </c>
      <c r="F7" s="32">
        <v>64018</v>
      </c>
      <c r="G7" s="33">
        <v>64018</v>
      </c>
      <c r="H7" s="34">
        <v>67563</v>
      </c>
      <c r="I7" s="33">
        <v>74393</v>
      </c>
      <c r="J7" s="33">
        <v>79067</v>
      </c>
      <c r="K7" s="33">
        <v>83787.551000000007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102294</v>
      </c>
      <c r="D19" s="46">
        <f t="shared" ref="D19:K19" si="1">SUM(D4:D18)</f>
        <v>127019</v>
      </c>
      <c r="E19" s="46">
        <f t="shared" si="1"/>
        <v>128733.88817999999</v>
      </c>
      <c r="F19" s="47">
        <f t="shared" si="1"/>
        <v>144884</v>
      </c>
      <c r="G19" s="46">
        <f t="shared" si="1"/>
        <v>145069</v>
      </c>
      <c r="H19" s="48">
        <f t="shared" si="1"/>
        <v>150314</v>
      </c>
      <c r="I19" s="46">
        <f t="shared" si="1"/>
        <v>161874</v>
      </c>
      <c r="J19" s="46">
        <f t="shared" si="1"/>
        <v>171973</v>
      </c>
      <c r="K19" s="46">
        <f t="shared" si="1"/>
        <v>179352.56900000002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161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154</v>
      </c>
      <c r="D3" s="17" t="s">
        <v>155</v>
      </c>
      <c r="E3" s="17" t="s">
        <v>156</v>
      </c>
      <c r="F3" s="173" t="s">
        <v>157</v>
      </c>
      <c r="G3" s="174"/>
      <c r="H3" s="175"/>
      <c r="I3" s="17" t="s">
        <v>158</v>
      </c>
      <c r="J3" s="17" t="s">
        <v>159</v>
      </c>
      <c r="K3" s="17" t="s">
        <v>122</v>
      </c>
    </row>
    <row r="4" spans="1:27" s="23" customFormat="1" ht="12.75" customHeight="1" x14ac:dyDescent="0.25">
      <c r="A4" s="18"/>
      <c r="B4" s="19" t="s">
        <v>6</v>
      </c>
      <c r="C4" s="20">
        <f>SUM(C5:C7)</f>
        <v>97384</v>
      </c>
      <c r="D4" s="20">
        <f t="shared" ref="D4:K4" si="0">SUM(D5:D7)</f>
        <v>119227</v>
      </c>
      <c r="E4" s="20">
        <f t="shared" si="0"/>
        <v>120133.92787</v>
      </c>
      <c r="F4" s="21">
        <f t="shared" si="0"/>
        <v>140228</v>
      </c>
      <c r="G4" s="20">
        <f t="shared" si="0"/>
        <v>137668</v>
      </c>
      <c r="H4" s="22">
        <f t="shared" si="0"/>
        <v>140039</v>
      </c>
      <c r="I4" s="20">
        <f t="shared" si="0"/>
        <v>145574</v>
      </c>
      <c r="J4" s="20">
        <f t="shared" si="0"/>
        <v>156197</v>
      </c>
      <c r="K4" s="20">
        <f t="shared" si="0"/>
        <v>165352.44099999999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85948</v>
      </c>
      <c r="D5" s="28">
        <v>100875</v>
      </c>
      <c r="E5" s="28">
        <v>95291.727870000002</v>
      </c>
      <c r="F5" s="27">
        <v>108036</v>
      </c>
      <c r="G5" s="28">
        <v>108586</v>
      </c>
      <c r="H5" s="29">
        <v>108037</v>
      </c>
      <c r="I5" s="28">
        <v>117440</v>
      </c>
      <c r="J5" s="28">
        <v>127165</v>
      </c>
      <c r="K5" s="29">
        <v>132942.745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11436</v>
      </c>
      <c r="D6" s="33">
        <v>18352</v>
      </c>
      <c r="E6" s="33">
        <v>24842.2</v>
      </c>
      <c r="F6" s="32">
        <v>32192</v>
      </c>
      <c r="G6" s="33">
        <v>29082</v>
      </c>
      <c r="H6" s="34">
        <v>32002</v>
      </c>
      <c r="I6" s="33">
        <v>28134</v>
      </c>
      <c r="J6" s="33">
        <v>29032</v>
      </c>
      <c r="K6" s="34">
        <v>32409.696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2000</v>
      </c>
      <c r="D8" s="20">
        <f t="shared" ref="D8:K8" si="1">SUM(D9:D15)</f>
        <v>0</v>
      </c>
      <c r="E8" s="20">
        <f t="shared" si="1"/>
        <v>0</v>
      </c>
      <c r="F8" s="21">
        <f t="shared" si="1"/>
        <v>0</v>
      </c>
      <c r="G8" s="20">
        <f t="shared" si="1"/>
        <v>1425</v>
      </c>
      <c r="H8" s="22">
        <f t="shared" si="1"/>
        <v>1425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2000</v>
      </c>
      <c r="D9" s="28">
        <v>0</v>
      </c>
      <c r="E9" s="28">
        <v>0</v>
      </c>
      <c r="F9" s="27">
        <v>0</v>
      </c>
      <c r="G9" s="28">
        <v>1425</v>
      </c>
      <c r="H9" s="29">
        <v>1425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2910</v>
      </c>
      <c r="D16" s="20">
        <f t="shared" ref="D16:K16" si="2">SUM(D17:D23)</f>
        <v>7792</v>
      </c>
      <c r="E16" s="20">
        <f t="shared" si="2"/>
        <v>8600</v>
      </c>
      <c r="F16" s="21">
        <f t="shared" si="2"/>
        <v>4656</v>
      </c>
      <c r="G16" s="20">
        <f t="shared" si="2"/>
        <v>5976</v>
      </c>
      <c r="H16" s="22">
        <f t="shared" si="2"/>
        <v>5009</v>
      </c>
      <c r="I16" s="20">
        <f t="shared" si="2"/>
        <v>16300</v>
      </c>
      <c r="J16" s="20">
        <f t="shared" si="2"/>
        <v>15776</v>
      </c>
      <c r="K16" s="20">
        <f t="shared" si="2"/>
        <v>14000.128000000001</v>
      </c>
    </row>
    <row r="17" spans="1:11" s="14" customFormat="1" ht="12.75" customHeight="1" x14ac:dyDescent="0.25">
      <c r="A17" s="25"/>
      <c r="B17" s="26" t="s">
        <v>22</v>
      </c>
      <c r="C17" s="27">
        <v>2910</v>
      </c>
      <c r="D17" s="28">
        <v>7792</v>
      </c>
      <c r="E17" s="28">
        <v>8600</v>
      </c>
      <c r="F17" s="27">
        <v>4656</v>
      </c>
      <c r="G17" s="28">
        <v>5906</v>
      </c>
      <c r="H17" s="29">
        <v>4743</v>
      </c>
      <c r="I17" s="28">
        <v>16300</v>
      </c>
      <c r="J17" s="28">
        <v>15776</v>
      </c>
      <c r="K17" s="29">
        <v>14000.128000000001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0</v>
      </c>
      <c r="G18" s="33">
        <v>70</v>
      </c>
      <c r="H18" s="34">
        <v>266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3841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102294</v>
      </c>
      <c r="D26" s="46">
        <f t="shared" ref="D26:K26" si="3">+D4+D8+D16+D24</f>
        <v>127019</v>
      </c>
      <c r="E26" s="46">
        <f t="shared" si="3"/>
        <v>128733.92787</v>
      </c>
      <c r="F26" s="47">
        <f t="shared" si="3"/>
        <v>144884</v>
      </c>
      <c r="G26" s="46">
        <f t="shared" si="3"/>
        <v>145069</v>
      </c>
      <c r="H26" s="48">
        <f t="shared" si="3"/>
        <v>150314</v>
      </c>
      <c r="I26" s="46">
        <f t="shared" si="3"/>
        <v>161874</v>
      </c>
      <c r="J26" s="46">
        <f t="shared" si="3"/>
        <v>171973</v>
      </c>
      <c r="K26" s="46">
        <f t="shared" si="3"/>
        <v>179352.56899999999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B.1</vt:lpstr>
      <vt:lpstr>B.2</vt:lpstr>
      <vt:lpstr>B.2.1</vt:lpstr>
      <vt:lpstr>B.2.2</vt:lpstr>
      <vt:lpstr>B.2.3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2014-05-29T13:00:37Z</dcterms:created>
  <dcterms:modified xsi:type="dcterms:W3CDTF">2014-05-30T08:43:30Z</dcterms:modified>
</cp:coreProperties>
</file>